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2405" activeTab="6"/>
  </bookViews>
  <sheets>
    <sheet name="д. 13-2" sheetId="1" r:id="rId1"/>
    <sheet name="д. 13-1" sheetId="2" r:id="rId2"/>
    <sheet name="д. 6-1" sheetId="3" r:id="rId3"/>
    <sheet name="д. 6-2" sheetId="4" r:id="rId4"/>
    <sheet name="д. 15" sheetId="5" r:id="rId5"/>
    <sheet name="д. 6-3" sheetId="6" r:id="rId6"/>
    <sheet name="д. 102" sheetId="7" r:id="rId7"/>
    <sheet name="д. 102Б" sheetId="8" r:id="rId8"/>
  </sheets>
  <definedNames/>
  <calcPr fullCalcOnLoad="1" refMode="R1C1"/>
</workbook>
</file>

<file path=xl/sharedStrings.xml><?xml version="1.0" encoding="utf-8"?>
<sst xmlns="http://schemas.openxmlformats.org/spreadsheetml/2006/main" count="418" uniqueCount="83">
  <si>
    <t>Наименование работ</t>
  </si>
  <si>
    <t>Размер платы руб./кв.м</t>
  </si>
  <si>
    <t>ИТОГО:</t>
  </si>
  <si>
    <t xml:space="preserve"> - окос придомовой территории</t>
  </si>
  <si>
    <t>Приложение 1 к решению  собственников</t>
  </si>
  <si>
    <t>"Утверждено"</t>
  </si>
  <si>
    <t>решением общего собрания собственников</t>
  </si>
  <si>
    <t>в Многоквартирном доме по адресу:</t>
  </si>
  <si>
    <t xml:space="preserve"> - механизированная уборка территории</t>
  </si>
  <si>
    <t>Аварийно-диспетчерское обслуживание</t>
  </si>
  <si>
    <t>Стоимость, руб.</t>
  </si>
  <si>
    <t>Расчет ежемесячной стоимости за 1 кв.м. общей площади помещений собственников в многоквартирном доме:</t>
  </si>
  <si>
    <t>2. Перечень работ по текущему ремонту общего имущества</t>
  </si>
  <si>
    <t>Расходы по управлению многоквартирным домом</t>
  </si>
  <si>
    <t>Обслуживание пожарной сигнализации и дымоудаления</t>
  </si>
  <si>
    <t>№п/п</t>
  </si>
  <si>
    <t>Содержание придомовой территории:</t>
  </si>
  <si>
    <t xml:space="preserve"> - уборка придомовой территории в летний период</t>
  </si>
  <si>
    <t>- уборка мусора с газона очистка урн</t>
  </si>
  <si>
    <t>- обрезка деревьев и кустарников</t>
  </si>
  <si>
    <t>- очистка кровли от бытового мусора</t>
  </si>
  <si>
    <t xml:space="preserve"> Содержание мест общего пользования:</t>
  </si>
  <si>
    <t>- подметание полов во всех помещениях общего пользования, кабинах лифта и их влажная уборка</t>
  </si>
  <si>
    <t>- протирка пыли с колпаков светильников помещений общего пользования</t>
  </si>
  <si>
    <t>- мытье и протирка дверей и окон помещений общего пользования</t>
  </si>
  <si>
    <t>- уборка чердачного и подвального помещений</t>
  </si>
  <si>
    <t>Содержание, техническое обслуживание и ремонт лифтов:</t>
  </si>
  <si>
    <t>- техническое обслуживание и ремонт лифтов</t>
  </si>
  <si>
    <t>- страхование лифтов</t>
  </si>
  <si>
    <t>- техническое освидетельствование лифтов</t>
  </si>
  <si>
    <t>- измерение сопротивление фаза-нуль</t>
  </si>
  <si>
    <t>Техническое обслуживание ИТП (индивидуального теплового пункта)</t>
  </si>
  <si>
    <t>Техническое обслуживание электрических счетчиков (система АСКУи)</t>
  </si>
  <si>
    <t>Техническое обслуживание инженерного оборудования и конструктивных элементов здания:</t>
  </si>
  <si>
    <t>- профосмотры систем холодного и горячего водоснабжения, канализации, уплотнение сгонов, мелкий ремонт изоляции, очистка от накипи запорной арматуры</t>
  </si>
  <si>
    <t>- устранение засоров</t>
  </si>
  <si>
    <t>- замена электролампочек, розеток и выключателей, мелкий ремонт электропроводки</t>
  </si>
  <si>
    <t>г.Серпухов, ул. Подольская, д.102</t>
  </si>
  <si>
    <t>г.Серпухов, б-р 65 лет Победы, д. 6, корп. 3</t>
  </si>
  <si>
    <t>г.Серпухов, б-р 65 лет Победы, д. 15</t>
  </si>
  <si>
    <t>г.Серпухов, б-р 65 лет Победы, д. 6, корп.2</t>
  </si>
  <si>
    <t>г.Серпухов, б-р 65 лет Победы, д. 13, корп.1</t>
  </si>
  <si>
    <t>- промывка и опрессовка системы отопления, холодного, горячего водоснабжения</t>
  </si>
  <si>
    <t>1.Размер платы за содержание жилого помещения в</t>
  </si>
  <si>
    <t>Итого размер платы по статье "Содержание и ремонт ЖП" составляет</t>
  </si>
  <si>
    <t>г.Серпухов, б-р 65 лет Победы, д. 6, корп.1</t>
  </si>
  <si>
    <t>* СПРАВОЧНО: Собственники помещений также вносят плату за Коммунальные ресурсы потребляемые при использовании и содержании общего имущества в многоквартирном доме, который рассчитывается согласно п.9.2, статьи 156 ЖК РФ.</t>
  </si>
  <si>
    <t xml:space="preserve"> - содержание и обслуживание контейнерной площадки</t>
  </si>
  <si>
    <t>г.Серпухов, б-р 65 лет Победы, д. 13, корп.2</t>
  </si>
  <si>
    <t>Техническое обслуживание водяных счетчиков (система АСКУи)</t>
  </si>
  <si>
    <t>Обслуживание системы видеонаблюдения</t>
  </si>
  <si>
    <t>Техническое обслуживание узлов и приборов учета потребеления тепловой энергии</t>
  </si>
  <si>
    <t>многоквартирном доме на 2023 год</t>
  </si>
  <si>
    <t>в многоквартирном доме на 2023 г.</t>
  </si>
  <si>
    <t>- мероприятия по энергоэффективности</t>
  </si>
  <si>
    <t>МосОблЕИРЦ, МФЦ (услуги паспортного стола, расчетно-кассовое обслуживание)</t>
  </si>
  <si>
    <t>Замена деревянных дверей на пластиковые во входной группе</t>
  </si>
  <si>
    <t>180 000,00 руб. /9929,6 кв.м./12 = 1,51 руб. за квадратный метр.</t>
  </si>
  <si>
    <t xml:space="preserve"> 39,77 руб. за 1 кв.м. общей площади помещения (без учета расходов на коммунальные ресурсы на содержание общего имущества).</t>
  </si>
  <si>
    <t>Замена светильников в местах общего пользования</t>
  </si>
  <si>
    <t>200 000,00 руб. /6103,1 кв.м./12 = 2,73 руб. за квадратный метр.</t>
  </si>
  <si>
    <t>90 000,00 руб. /11203,1 кв.м./12 = 0,67 руб. за квадратный метр.</t>
  </si>
  <si>
    <t xml:space="preserve"> 39,47 руб. за 1 кв.м. общей площади помещения (без учета расходов на коммунальные ресурсы на содержание общего имущества).</t>
  </si>
  <si>
    <t>90 000,00 руб. /9926,8 кв.м./12 = 0,76 руб. за квадратный метр.</t>
  </si>
  <si>
    <t xml:space="preserve"> 39,51 руб. за 1 кв.м. общей площади помещения (без учета расходов на коммунальные ресурсы на содержание общего имущества).</t>
  </si>
  <si>
    <t>90 000,00 руб. / 9641,4 кв.м./12 = 0,78 руб. за квадратный метр.</t>
  </si>
  <si>
    <t xml:space="preserve"> 39,60 руб. за 1 кв.м. общей площади помещения (без учета расходов на коммунальные ресурсы на содержание общего имущества).</t>
  </si>
  <si>
    <t>180 000,00 руб. / 9146 кв.м./12 = 1,64 руб. за квадратный метр.</t>
  </si>
  <si>
    <t xml:space="preserve"> 39,62 руб. за 1 кв.м. общей площади помещения (без учета расходов на коммунальные ресурсы на содержание общего имущества).</t>
  </si>
  <si>
    <t>Услуги паспортного стола, расчетно-кассовое обслуживание</t>
  </si>
  <si>
    <t xml:space="preserve"> 36,92 руб. за 1 кв.м. общей площади помещения (без учета расходов на коммунальные ресурсы на содержание общего имущества).</t>
  </si>
  <si>
    <t>Приложение 6 к решению  собственников</t>
  </si>
  <si>
    <t>Утверждено</t>
  </si>
  <si>
    <t>г.Серпухов, ул. Советская, д.102Б</t>
  </si>
  <si>
    <t>многоквартирном доме на 2022-2023 год</t>
  </si>
  <si>
    <t>Размер платы руб./кв.м в год</t>
  </si>
  <si>
    <t>Техническое обслуживание газопроводов</t>
  </si>
  <si>
    <t>Расчетно-кассовое обслуживание (РКЦ)</t>
  </si>
  <si>
    <t>в многоквартирном доме на 2022-2023 г.</t>
  </si>
  <si>
    <t>Постановка под охрану подвала</t>
  </si>
  <si>
    <t>70 000,00 руб. /1832,6 кв.м./12 = 3,18 руб. за квадратный метр.</t>
  </si>
  <si>
    <t xml:space="preserve"> 31,94 руб. за 1 кв.м. общей площади помещения (без учета расходов на коммунальные ресурсы на содержание общего имущества).</t>
  </si>
  <si>
    <t xml:space="preserve"> 39,57 руб. за 1 кв.м. общей площади помещения (без учета расходов на коммунальные ресурсы на содержание общего имущества).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</si>
</sst>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justify" wrapText="1"/>
    </xf>
    <xf numFmtId="49" fontId="2" fillId="0" borderId="10" xfId="0" applyNumberFormat="1" applyFont="1" applyBorder="1" applyAlignment="1">
      <alignment horizontal="left" vertical="justify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justify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7" xfId="0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G54" sqref="G54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4.75390625" style="0" customWidth="1"/>
    <col min="5" max="5" width="11.125" style="0" customWidth="1"/>
  </cols>
  <sheetData>
    <row r="1" spans="2:3" ht="15">
      <c r="B1" s="52" t="s">
        <v>4</v>
      </c>
      <c r="C1" s="52"/>
    </row>
    <row r="2" spans="2:3" ht="15">
      <c r="B2" s="52" t="s">
        <v>5</v>
      </c>
      <c r="C2" s="52"/>
    </row>
    <row r="3" spans="2:3" ht="15">
      <c r="B3" s="52" t="s">
        <v>6</v>
      </c>
      <c r="C3" s="52"/>
    </row>
    <row r="4" spans="2:3" ht="15">
      <c r="B4" s="52" t="s">
        <v>7</v>
      </c>
      <c r="C4" s="52"/>
    </row>
    <row r="5" spans="2:3" ht="15">
      <c r="B5" s="52" t="s">
        <v>48</v>
      </c>
      <c r="C5" s="52"/>
    </row>
    <row r="6" spans="2:3" ht="15">
      <c r="B6" s="1"/>
      <c r="C6" s="13"/>
    </row>
    <row r="7" spans="1:3" ht="15.75">
      <c r="A7" s="45" t="s">
        <v>43</v>
      </c>
      <c r="B7" s="45"/>
      <c r="C7" s="45"/>
    </row>
    <row r="8" spans="1:3" ht="15.75">
      <c r="A8" s="53" t="s">
        <v>52</v>
      </c>
      <c r="B8" s="53"/>
      <c r="C8" s="53"/>
    </row>
    <row r="9" spans="1:3" ht="33" customHeight="1">
      <c r="A9" s="10" t="s">
        <v>15</v>
      </c>
      <c r="B9" s="10" t="s">
        <v>0</v>
      </c>
      <c r="C9" s="10" t="s">
        <v>1</v>
      </c>
    </row>
    <row r="10" spans="1:5" ht="15" customHeight="1">
      <c r="A10" s="39">
        <v>1</v>
      </c>
      <c r="B10" s="15" t="s">
        <v>16</v>
      </c>
      <c r="C10" s="42">
        <f>4.16+(4.16*6/100)</f>
        <v>4.4096</v>
      </c>
      <c r="D10" s="46"/>
      <c r="E10" s="47"/>
    </row>
    <row r="11" spans="1:5" ht="15">
      <c r="A11" s="40"/>
      <c r="B11" s="14" t="s">
        <v>17</v>
      </c>
      <c r="C11" s="43"/>
      <c r="D11" s="46"/>
      <c r="E11" s="47"/>
    </row>
    <row r="12" spans="1:5" ht="15">
      <c r="A12" s="40"/>
      <c r="B12" s="14" t="s">
        <v>18</v>
      </c>
      <c r="C12" s="43"/>
      <c r="D12" s="46"/>
      <c r="E12" s="47"/>
    </row>
    <row r="13" spans="1:5" ht="15">
      <c r="A13" s="40"/>
      <c r="B13" s="14" t="s">
        <v>19</v>
      </c>
      <c r="C13" s="43"/>
      <c r="D13" s="46"/>
      <c r="E13" s="47"/>
    </row>
    <row r="14" spans="1:5" ht="16.5" customHeight="1">
      <c r="A14" s="40"/>
      <c r="B14" s="14" t="s">
        <v>20</v>
      </c>
      <c r="C14" s="43"/>
      <c r="D14" s="46"/>
      <c r="E14" s="47"/>
    </row>
    <row r="15" spans="1:5" ht="15">
      <c r="A15" s="40"/>
      <c r="B15" s="14" t="s">
        <v>8</v>
      </c>
      <c r="C15" s="43"/>
      <c r="D15" s="46"/>
      <c r="E15" s="47"/>
    </row>
    <row r="16" spans="1:5" ht="15">
      <c r="A16" s="40"/>
      <c r="B16" s="14" t="s">
        <v>3</v>
      </c>
      <c r="C16" s="43"/>
      <c r="D16" s="46"/>
      <c r="E16" s="47"/>
    </row>
    <row r="17" spans="1:5" ht="15">
      <c r="A17" s="41"/>
      <c r="B17" s="14" t="s">
        <v>47</v>
      </c>
      <c r="C17" s="43"/>
      <c r="D17" s="46"/>
      <c r="E17" s="47"/>
    </row>
    <row r="18" spans="1:5" ht="14.25" customHeight="1">
      <c r="A18" s="39">
        <v>2</v>
      </c>
      <c r="B18" s="15" t="s">
        <v>21</v>
      </c>
      <c r="C18" s="48">
        <f>3.12+(3.12*6/100)</f>
        <v>3.3072</v>
      </c>
      <c r="D18" s="46"/>
      <c r="E18" s="47"/>
    </row>
    <row r="19" spans="1:5" ht="30">
      <c r="A19" s="40"/>
      <c r="B19" s="14" t="s">
        <v>22</v>
      </c>
      <c r="C19" s="48"/>
      <c r="D19" s="46"/>
      <c r="E19" s="47"/>
    </row>
    <row r="20" spans="1:5" ht="15.75" customHeight="1">
      <c r="A20" s="40"/>
      <c r="B20" s="14" t="s">
        <v>23</v>
      </c>
      <c r="C20" s="48"/>
      <c r="D20" s="46"/>
      <c r="E20" s="47"/>
    </row>
    <row r="21" spans="1:5" ht="14.25" customHeight="1">
      <c r="A21" s="40"/>
      <c r="B21" s="14" t="s">
        <v>24</v>
      </c>
      <c r="C21" s="48"/>
      <c r="D21" s="46"/>
      <c r="E21" s="47"/>
    </row>
    <row r="22" spans="1:5" ht="15">
      <c r="A22" s="40"/>
      <c r="B22" s="14" t="s">
        <v>25</v>
      </c>
      <c r="C22" s="48"/>
      <c r="D22" s="46"/>
      <c r="E22" s="47"/>
    </row>
    <row r="23" spans="1:3" ht="15" customHeight="1">
      <c r="A23" s="39">
        <v>3</v>
      </c>
      <c r="B23" s="15" t="s">
        <v>26</v>
      </c>
      <c r="C23" s="42">
        <f>6.23+0.01+0.36+0.07</f>
        <v>6.670000000000001</v>
      </c>
    </row>
    <row r="24" spans="1:3" ht="15">
      <c r="A24" s="40"/>
      <c r="B24" s="14" t="s">
        <v>27</v>
      </c>
      <c r="C24" s="43"/>
    </row>
    <row r="25" spans="1:3" ht="15">
      <c r="A25" s="40"/>
      <c r="B25" s="14" t="s">
        <v>28</v>
      </c>
      <c r="C25" s="43"/>
    </row>
    <row r="26" spans="1:3" ht="15">
      <c r="A26" s="40"/>
      <c r="B26" s="14" t="s">
        <v>29</v>
      </c>
      <c r="C26" s="43"/>
    </row>
    <row r="27" spans="1:3" ht="15">
      <c r="A27" s="41"/>
      <c r="B27" s="14" t="s">
        <v>30</v>
      </c>
      <c r="C27" s="44"/>
    </row>
    <row r="28" spans="1:3" ht="28.5" customHeight="1">
      <c r="A28" s="39">
        <v>4</v>
      </c>
      <c r="B28" s="15" t="s">
        <v>33</v>
      </c>
      <c r="C28" s="42">
        <v>6.91</v>
      </c>
    </row>
    <row r="29" spans="1:3" ht="45">
      <c r="A29" s="40"/>
      <c r="B29" s="14" t="s">
        <v>34</v>
      </c>
      <c r="C29" s="43"/>
    </row>
    <row r="30" spans="1:3" ht="15">
      <c r="A30" s="40"/>
      <c r="B30" s="14" t="s">
        <v>54</v>
      </c>
      <c r="C30" s="43"/>
    </row>
    <row r="31" spans="1:3" ht="15">
      <c r="A31" s="40"/>
      <c r="B31" s="14" t="s">
        <v>35</v>
      </c>
      <c r="C31" s="43"/>
    </row>
    <row r="32" spans="1:3" ht="30">
      <c r="A32" s="40"/>
      <c r="B32" s="14" t="s">
        <v>36</v>
      </c>
      <c r="C32" s="43"/>
    </row>
    <row r="33" spans="1:3" ht="30">
      <c r="A33" s="41"/>
      <c r="B33" s="14" t="s">
        <v>42</v>
      </c>
      <c r="C33" s="44"/>
    </row>
    <row r="34" spans="1:3" ht="18" customHeight="1">
      <c r="A34" s="5">
        <v>5</v>
      </c>
      <c r="B34" s="15" t="s">
        <v>31</v>
      </c>
      <c r="C34" s="9">
        <v>2.19</v>
      </c>
    </row>
    <row r="35" spans="1:3" ht="17.25" customHeight="1">
      <c r="A35" s="5">
        <v>6</v>
      </c>
      <c r="B35" s="15" t="s">
        <v>32</v>
      </c>
      <c r="C35" s="9">
        <v>0.52</v>
      </c>
    </row>
    <row r="36" spans="1:3" ht="15.75" customHeight="1">
      <c r="A36" s="5">
        <v>7</v>
      </c>
      <c r="B36" s="15" t="s">
        <v>49</v>
      </c>
      <c r="C36" s="9">
        <v>0.55</v>
      </c>
    </row>
    <row r="37" spans="1:3" ht="15">
      <c r="A37" s="5">
        <v>8</v>
      </c>
      <c r="B37" s="15" t="s">
        <v>14</v>
      </c>
      <c r="C37" s="23">
        <v>1.31</v>
      </c>
    </row>
    <row r="38" spans="1:3" ht="15">
      <c r="A38" s="5">
        <v>9</v>
      </c>
      <c r="B38" s="15" t="s">
        <v>9</v>
      </c>
      <c r="C38" s="23">
        <v>0.82</v>
      </c>
    </row>
    <row r="39" spans="1:3" ht="15.75" customHeight="1">
      <c r="A39" s="5">
        <v>10</v>
      </c>
      <c r="B39" s="15" t="s">
        <v>13</v>
      </c>
      <c r="C39" s="23">
        <f>5.85+0.08+0.02+0.01+0.26+1.87+0.02+0.03+0.03+0.01+8.18*6/100</f>
        <v>8.670799999999998</v>
      </c>
    </row>
    <row r="40" spans="1:3" ht="30" customHeight="1">
      <c r="A40" s="5">
        <v>11</v>
      </c>
      <c r="B40" s="15" t="s">
        <v>55</v>
      </c>
      <c r="C40" s="9">
        <v>2.62</v>
      </c>
    </row>
    <row r="41" spans="1:3" ht="14.25">
      <c r="A41" s="36" t="s">
        <v>2</v>
      </c>
      <c r="B41" s="37"/>
      <c r="C41" s="8">
        <f>SUM(C10:C40)</f>
        <v>37.977599999999995</v>
      </c>
    </row>
    <row r="42" spans="1:3" ht="12.75">
      <c r="A42" s="1"/>
      <c r="B42" s="2"/>
      <c r="C42" s="1"/>
    </row>
    <row r="43" spans="1:3" ht="15.75">
      <c r="A43" s="45" t="s">
        <v>12</v>
      </c>
      <c r="B43" s="45"/>
      <c r="C43" s="45"/>
    </row>
    <row r="44" spans="1:3" ht="15.75">
      <c r="A44" s="45" t="s">
        <v>53</v>
      </c>
      <c r="B44" s="45"/>
      <c r="C44" s="45"/>
    </row>
    <row r="45" spans="1:3" ht="14.25">
      <c r="A45" s="3" t="s">
        <v>15</v>
      </c>
      <c r="B45" s="3" t="s">
        <v>0</v>
      </c>
      <c r="C45" s="3" t="s">
        <v>10</v>
      </c>
    </row>
    <row r="46" spans="1:3" ht="15">
      <c r="A46" s="20">
        <v>1</v>
      </c>
      <c r="B46" s="6" t="s">
        <v>56</v>
      </c>
      <c r="C46" s="27">
        <v>180000</v>
      </c>
    </row>
    <row r="47" spans="1:3" ht="14.25">
      <c r="A47" s="49" t="s">
        <v>2</v>
      </c>
      <c r="B47" s="49"/>
      <c r="C47" s="12">
        <f>SUM(C46:C46)</f>
        <v>180000</v>
      </c>
    </row>
    <row r="48" spans="1:3" ht="15.75">
      <c r="A48" s="4"/>
      <c r="B48" s="4"/>
      <c r="C48" s="1"/>
    </row>
    <row r="49" spans="1:3" ht="15.75">
      <c r="A49" s="50" t="s">
        <v>11</v>
      </c>
      <c r="B49" s="50"/>
      <c r="C49" s="50"/>
    </row>
    <row r="50" spans="1:3" ht="15.75">
      <c r="A50" s="4"/>
      <c r="B50" s="4"/>
      <c r="C50" s="1"/>
    </row>
    <row r="51" spans="1:3" ht="15.75">
      <c r="A51" s="51" t="s">
        <v>67</v>
      </c>
      <c r="B51" s="51"/>
      <c r="C51" s="51"/>
    </row>
    <row r="52" spans="1:3" ht="13.5" customHeight="1">
      <c r="A52" s="1"/>
      <c r="B52" s="1"/>
      <c r="C52" s="1"/>
    </row>
    <row r="53" spans="1:3" ht="20.25" customHeight="1">
      <c r="A53" s="38" t="s">
        <v>44</v>
      </c>
      <c r="B53" s="38"/>
      <c r="C53" s="38"/>
    </row>
    <row r="54" spans="1:3" ht="39.75" customHeight="1">
      <c r="A54" s="38" t="s">
        <v>68</v>
      </c>
      <c r="B54" s="38"/>
      <c r="C54" s="38"/>
    </row>
    <row r="55" spans="1:3" ht="12.75">
      <c r="A55" s="1"/>
      <c r="B55" s="1"/>
      <c r="C55" s="1"/>
    </row>
    <row r="56" spans="1:3" ht="16.5" customHeight="1">
      <c r="A56" s="35" t="s">
        <v>46</v>
      </c>
      <c r="B56" s="35"/>
      <c r="C56" s="35"/>
    </row>
    <row r="57" spans="1:3" ht="28.5" customHeight="1">
      <c r="A57" s="35"/>
      <c r="B57" s="35"/>
      <c r="C57" s="35"/>
    </row>
    <row r="58" spans="1:3" ht="20.25" customHeight="1">
      <c r="A58" s="22"/>
      <c r="B58" s="22"/>
      <c r="C58" s="22"/>
    </row>
    <row r="59" spans="1:3" ht="20.25" customHeight="1">
      <c r="A59" s="22"/>
      <c r="B59" s="22"/>
      <c r="C59" s="22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</sheetData>
  <sheetProtection/>
  <mergeCells count="28">
    <mergeCell ref="A47:B47"/>
    <mergeCell ref="A49:C49"/>
    <mergeCell ref="A51:C51"/>
    <mergeCell ref="B1:C1"/>
    <mergeCell ref="B2:C2"/>
    <mergeCell ref="B3:C3"/>
    <mergeCell ref="B4:C4"/>
    <mergeCell ref="B5:C5"/>
    <mergeCell ref="A7:C7"/>
    <mergeCell ref="A8:C8"/>
    <mergeCell ref="A10:A17"/>
    <mergeCell ref="C10:C17"/>
    <mergeCell ref="D10:D17"/>
    <mergeCell ref="E10:E17"/>
    <mergeCell ref="A18:A22"/>
    <mergeCell ref="C18:C22"/>
    <mergeCell ref="D18:D22"/>
    <mergeCell ref="E18:E22"/>
    <mergeCell ref="A56:C57"/>
    <mergeCell ref="A41:B41"/>
    <mergeCell ref="A53:C53"/>
    <mergeCell ref="A54:C54"/>
    <mergeCell ref="A23:A27"/>
    <mergeCell ref="C23:C27"/>
    <mergeCell ref="A28:A33"/>
    <mergeCell ref="C28:C33"/>
    <mergeCell ref="A43:C43"/>
    <mergeCell ref="A44:C44"/>
  </mergeCells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28">
      <selection activeCell="B40" sqref="B40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2.00390625" style="0" customWidth="1"/>
    <col min="5" max="5" width="11.125" style="0" customWidth="1"/>
  </cols>
  <sheetData>
    <row r="1" spans="2:3" ht="15">
      <c r="B1" s="52" t="s">
        <v>4</v>
      </c>
      <c r="C1" s="52"/>
    </row>
    <row r="2" spans="2:3" ht="15">
      <c r="B2" s="52" t="s">
        <v>5</v>
      </c>
      <c r="C2" s="52"/>
    </row>
    <row r="3" spans="2:3" ht="15">
      <c r="B3" s="52" t="s">
        <v>6</v>
      </c>
      <c r="C3" s="52"/>
    </row>
    <row r="4" spans="2:3" ht="15">
      <c r="B4" s="52" t="s">
        <v>7</v>
      </c>
      <c r="C4" s="52"/>
    </row>
    <row r="5" spans="2:3" ht="15">
      <c r="B5" s="52" t="s">
        <v>41</v>
      </c>
      <c r="C5" s="52"/>
    </row>
    <row r="6" spans="2:3" ht="15">
      <c r="B6" s="1"/>
      <c r="C6" s="13"/>
    </row>
    <row r="7" spans="1:3" ht="15.75">
      <c r="A7" s="45" t="s">
        <v>43</v>
      </c>
      <c r="B7" s="45"/>
      <c r="C7" s="45"/>
    </row>
    <row r="8" spans="1:3" ht="15.75">
      <c r="A8" s="53" t="s">
        <v>52</v>
      </c>
      <c r="B8" s="53"/>
      <c r="C8" s="53"/>
    </row>
    <row r="9" spans="1:3" ht="33" customHeight="1">
      <c r="A9" s="10" t="s">
        <v>15</v>
      </c>
      <c r="B9" s="10" t="s">
        <v>0</v>
      </c>
      <c r="C9" s="10" t="s">
        <v>1</v>
      </c>
    </row>
    <row r="10" spans="1:5" ht="15" customHeight="1">
      <c r="A10" s="39">
        <v>1</v>
      </c>
      <c r="B10" s="15" t="s">
        <v>16</v>
      </c>
      <c r="C10" s="42">
        <v>3.21</v>
      </c>
      <c r="D10" s="54"/>
      <c r="E10" s="47"/>
    </row>
    <row r="11" spans="1:5" ht="15">
      <c r="A11" s="40"/>
      <c r="B11" s="14" t="s">
        <v>17</v>
      </c>
      <c r="C11" s="43"/>
      <c r="D11" s="54"/>
      <c r="E11" s="47"/>
    </row>
    <row r="12" spans="1:5" ht="15">
      <c r="A12" s="40"/>
      <c r="B12" s="14" t="s">
        <v>18</v>
      </c>
      <c r="C12" s="43"/>
      <c r="D12" s="54"/>
      <c r="E12" s="47"/>
    </row>
    <row r="13" spans="1:5" ht="15">
      <c r="A13" s="40"/>
      <c r="B13" s="14" t="s">
        <v>19</v>
      </c>
      <c r="C13" s="43"/>
      <c r="D13" s="54"/>
      <c r="E13" s="47"/>
    </row>
    <row r="14" spans="1:5" ht="16.5" customHeight="1">
      <c r="A14" s="40"/>
      <c r="B14" s="14" t="s">
        <v>20</v>
      </c>
      <c r="C14" s="43"/>
      <c r="D14" s="54"/>
      <c r="E14" s="47"/>
    </row>
    <row r="15" spans="1:5" ht="15">
      <c r="A15" s="40"/>
      <c r="B15" s="14" t="s">
        <v>8</v>
      </c>
      <c r="C15" s="43"/>
      <c r="D15" s="54"/>
      <c r="E15" s="47"/>
    </row>
    <row r="16" spans="1:5" ht="15">
      <c r="A16" s="40"/>
      <c r="B16" s="14" t="s">
        <v>3</v>
      </c>
      <c r="C16" s="43"/>
      <c r="D16" s="54"/>
      <c r="E16" s="47"/>
    </row>
    <row r="17" spans="1:5" ht="15">
      <c r="A17" s="41"/>
      <c r="B17" s="14" t="s">
        <v>47</v>
      </c>
      <c r="C17" s="43"/>
      <c r="D17" s="54"/>
      <c r="E17" s="47"/>
    </row>
    <row r="18" spans="1:5" ht="14.25" customHeight="1">
      <c r="A18" s="39">
        <v>2</v>
      </c>
      <c r="B18" s="15" t="s">
        <v>21</v>
      </c>
      <c r="C18" s="48">
        <v>2.96</v>
      </c>
      <c r="D18" s="54"/>
      <c r="E18" s="47"/>
    </row>
    <row r="19" spans="1:5" ht="30">
      <c r="A19" s="40"/>
      <c r="B19" s="14" t="s">
        <v>22</v>
      </c>
      <c r="C19" s="48"/>
      <c r="D19" s="54"/>
      <c r="E19" s="47"/>
    </row>
    <row r="20" spans="1:5" ht="15.75" customHeight="1">
      <c r="A20" s="40"/>
      <c r="B20" s="14" t="s">
        <v>23</v>
      </c>
      <c r="C20" s="48"/>
      <c r="D20" s="54"/>
      <c r="E20" s="47"/>
    </row>
    <row r="21" spans="1:5" ht="14.25" customHeight="1">
      <c r="A21" s="40"/>
      <c r="B21" s="14" t="s">
        <v>24</v>
      </c>
      <c r="C21" s="48"/>
      <c r="D21" s="54"/>
      <c r="E21" s="47"/>
    </row>
    <row r="22" spans="1:5" ht="15">
      <c r="A22" s="40"/>
      <c r="B22" s="14" t="s">
        <v>25</v>
      </c>
      <c r="C22" s="48"/>
      <c r="D22" s="54"/>
      <c r="E22" s="47"/>
    </row>
    <row r="23" spans="1:4" ht="15" customHeight="1">
      <c r="A23" s="39">
        <v>3</v>
      </c>
      <c r="B23" s="15" t="s">
        <v>26</v>
      </c>
      <c r="C23" s="42">
        <v>6.34</v>
      </c>
      <c r="D23" s="24"/>
    </row>
    <row r="24" spans="1:4" ht="15">
      <c r="A24" s="40"/>
      <c r="B24" s="14" t="s">
        <v>27</v>
      </c>
      <c r="C24" s="43"/>
      <c r="D24" s="24"/>
    </row>
    <row r="25" spans="1:4" ht="15">
      <c r="A25" s="40"/>
      <c r="B25" s="14" t="s">
        <v>28</v>
      </c>
      <c r="C25" s="43"/>
      <c r="D25" s="24"/>
    </row>
    <row r="26" spans="1:4" ht="15">
      <c r="A26" s="40"/>
      <c r="B26" s="14" t="s">
        <v>29</v>
      </c>
      <c r="C26" s="43"/>
      <c r="D26" s="24"/>
    </row>
    <row r="27" spans="1:4" ht="15">
      <c r="A27" s="41"/>
      <c r="B27" s="14" t="s">
        <v>30</v>
      </c>
      <c r="C27" s="44"/>
      <c r="D27" s="24"/>
    </row>
    <row r="28" spans="1:4" ht="27.75" customHeight="1">
      <c r="A28" s="39">
        <v>4</v>
      </c>
      <c r="B28" s="15" t="s">
        <v>33</v>
      </c>
      <c r="C28" s="42">
        <v>8.78</v>
      </c>
      <c r="D28" s="24"/>
    </row>
    <row r="29" spans="1:4" ht="45">
      <c r="A29" s="40"/>
      <c r="B29" s="14" t="s">
        <v>34</v>
      </c>
      <c r="C29" s="43"/>
      <c r="D29" s="24"/>
    </row>
    <row r="30" spans="1:4" ht="15">
      <c r="A30" s="40"/>
      <c r="B30" s="14" t="s">
        <v>54</v>
      </c>
      <c r="C30" s="43"/>
      <c r="D30" s="24"/>
    </row>
    <row r="31" spans="1:4" ht="15">
      <c r="A31" s="40"/>
      <c r="B31" s="14" t="s">
        <v>35</v>
      </c>
      <c r="C31" s="43"/>
      <c r="D31" s="24"/>
    </row>
    <row r="32" spans="1:4" ht="30">
      <c r="A32" s="40"/>
      <c r="B32" s="14" t="s">
        <v>36</v>
      </c>
      <c r="C32" s="43"/>
      <c r="D32" s="24"/>
    </row>
    <row r="33" spans="1:4" ht="30">
      <c r="A33" s="41"/>
      <c r="B33" s="14" t="s">
        <v>42</v>
      </c>
      <c r="C33" s="44"/>
      <c r="D33" s="24"/>
    </row>
    <row r="34" spans="1:4" ht="18" customHeight="1">
      <c r="A34" s="5">
        <v>5</v>
      </c>
      <c r="B34" s="15" t="s">
        <v>31</v>
      </c>
      <c r="C34" s="9">
        <v>2.07</v>
      </c>
      <c r="D34" s="24"/>
    </row>
    <row r="35" spans="1:4" ht="17.25" customHeight="1">
      <c r="A35" s="5">
        <v>6</v>
      </c>
      <c r="B35" s="15" t="s">
        <v>32</v>
      </c>
      <c r="C35" s="9">
        <v>0.5</v>
      </c>
      <c r="D35" s="24"/>
    </row>
    <row r="36" spans="1:4" ht="15.75" customHeight="1">
      <c r="A36" s="5">
        <v>7</v>
      </c>
      <c r="B36" s="15" t="s">
        <v>14</v>
      </c>
      <c r="C36" s="21">
        <v>1.24</v>
      </c>
      <c r="D36" s="24"/>
    </row>
    <row r="37" spans="1:4" ht="15.75" customHeight="1">
      <c r="A37" s="5">
        <v>8</v>
      </c>
      <c r="B37" s="15" t="s">
        <v>50</v>
      </c>
      <c r="C37" s="26">
        <v>1.23</v>
      </c>
      <c r="D37" s="24"/>
    </row>
    <row r="38" spans="1:4" ht="15">
      <c r="A38" s="5">
        <v>9</v>
      </c>
      <c r="B38" s="15" t="s">
        <v>9</v>
      </c>
      <c r="C38" s="21">
        <v>0.82</v>
      </c>
      <c r="D38" s="24"/>
    </row>
    <row r="39" spans="1:4" ht="15">
      <c r="A39" s="5">
        <v>10</v>
      </c>
      <c r="B39" s="15" t="s">
        <v>13</v>
      </c>
      <c r="C39" s="21">
        <f>5.85+0.09+0.02+0.01+0.3+2.17+0.02+0.03+0.03+0.01+8.53*6/100</f>
        <v>9.041799999999995</v>
      </c>
      <c r="D39" s="24"/>
    </row>
    <row r="40" spans="1:4" ht="30" customHeight="1">
      <c r="A40" s="5">
        <v>11</v>
      </c>
      <c r="B40" s="15" t="s">
        <v>55</v>
      </c>
      <c r="C40" s="9">
        <v>2.63</v>
      </c>
      <c r="D40" s="24"/>
    </row>
    <row r="41" spans="1:4" ht="14.25">
      <c r="A41" s="36" t="s">
        <v>2</v>
      </c>
      <c r="B41" s="37"/>
      <c r="C41" s="8">
        <f>SUM(C10:C40)</f>
        <v>38.821799999999996</v>
      </c>
      <c r="D41" s="24"/>
    </row>
    <row r="42" spans="1:4" ht="12.75">
      <c r="A42" s="1"/>
      <c r="B42" s="2"/>
      <c r="C42" s="1"/>
      <c r="D42" s="24"/>
    </row>
    <row r="43" spans="1:4" ht="15.75">
      <c r="A43" s="45" t="s">
        <v>12</v>
      </c>
      <c r="B43" s="45"/>
      <c r="C43" s="45"/>
      <c r="D43" s="24"/>
    </row>
    <row r="44" spans="1:5" ht="15.75">
      <c r="A44" s="45" t="s">
        <v>53</v>
      </c>
      <c r="B44" s="45"/>
      <c r="C44" s="45"/>
      <c r="D44" s="25"/>
      <c r="E44" s="7"/>
    </row>
    <row r="45" spans="1:4" ht="13.5" customHeight="1">
      <c r="A45" s="3" t="s">
        <v>15</v>
      </c>
      <c r="B45" s="3" t="s">
        <v>0</v>
      </c>
      <c r="C45" s="3" t="s">
        <v>10</v>
      </c>
      <c r="D45" s="24"/>
    </row>
    <row r="46" spans="1:4" ht="13.5" customHeight="1">
      <c r="A46" s="20">
        <v>1</v>
      </c>
      <c r="B46" s="6" t="s">
        <v>56</v>
      </c>
      <c r="C46" s="27">
        <v>90000</v>
      </c>
      <c r="D46" s="24"/>
    </row>
    <row r="47" spans="1:4" ht="14.25">
      <c r="A47" s="49" t="s">
        <v>2</v>
      </c>
      <c r="B47" s="49"/>
      <c r="C47" s="12">
        <f>SUM(C46:C46)</f>
        <v>90000</v>
      </c>
      <c r="D47" s="24"/>
    </row>
    <row r="48" spans="1:4" ht="15.75">
      <c r="A48" s="4"/>
      <c r="B48" s="4"/>
      <c r="C48" s="1"/>
      <c r="D48" s="24"/>
    </row>
    <row r="49" spans="1:4" ht="15.75">
      <c r="A49" s="50" t="s">
        <v>11</v>
      </c>
      <c r="B49" s="50"/>
      <c r="C49" s="50"/>
      <c r="D49" s="24"/>
    </row>
    <row r="50" spans="1:4" ht="15.75">
      <c r="A50" s="4"/>
      <c r="B50" s="4"/>
      <c r="C50" s="1"/>
      <c r="D50" s="24"/>
    </row>
    <row r="51" spans="1:4" ht="15.75">
      <c r="A51" s="51" t="s">
        <v>65</v>
      </c>
      <c r="B51" s="51"/>
      <c r="C51" s="51"/>
      <c r="D51" s="24"/>
    </row>
    <row r="52" spans="1:4" ht="13.5" customHeight="1">
      <c r="A52" s="1"/>
      <c r="B52" s="1"/>
      <c r="C52" s="1"/>
      <c r="D52" s="24"/>
    </row>
    <row r="53" spans="1:4" ht="20.25">
      <c r="A53" s="38" t="s">
        <v>44</v>
      </c>
      <c r="B53" s="38"/>
      <c r="C53" s="38"/>
      <c r="D53" s="24"/>
    </row>
    <row r="54" spans="1:4" ht="39.75" customHeight="1">
      <c r="A54" s="38" t="s">
        <v>66</v>
      </c>
      <c r="B54" s="38"/>
      <c r="C54" s="38"/>
      <c r="D54" s="24"/>
    </row>
    <row r="55" spans="1:4" ht="15.75">
      <c r="A55" s="4"/>
      <c r="B55" s="4"/>
      <c r="C55" s="1"/>
      <c r="D55" s="24"/>
    </row>
    <row r="56" spans="1:4" ht="16.5" customHeight="1">
      <c r="A56" s="35" t="s">
        <v>46</v>
      </c>
      <c r="B56" s="35"/>
      <c r="C56" s="35"/>
      <c r="D56" s="24"/>
    </row>
    <row r="57" spans="1:3" ht="28.5" customHeight="1">
      <c r="A57" s="35"/>
      <c r="B57" s="35"/>
      <c r="C57" s="35"/>
    </row>
    <row r="58" spans="1:3" ht="20.25" customHeight="1">
      <c r="A58" s="22"/>
      <c r="B58" s="22"/>
      <c r="C58" s="22"/>
    </row>
    <row r="59" spans="1:3" ht="20.25" customHeight="1">
      <c r="A59" s="22"/>
      <c r="B59" s="22"/>
      <c r="C59" s="22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</sheetData>
  <sheetProtection/>
  <mergeCells count="28">
    <mergeCell ref="B1:C1"/>
    <mergeCell ref="B2:C2"/>
    <mergeCell ref="B3:C3"/>
    <mergeCell ref="B4:C4"/>
    <mergeCell ref="B5:C5"/>
    <mergeCell ref="A7:C7"/>
    <mergeCell ref="D10:D17"/>
    <mergeCell ref="E10:E17"/>
    <mergeCell ref="A18:A22"/>
    <mergeCell ref="C18:C22"/>
    <mergeCell ref="D18:D22"/>
    <mergeCell ref="E18:E22"/>
    <mergeCell ref="A44:C44"/>
    <mergeCell ref="A47:B47"/>
    <mergeCell ref="A49:C49"/>
    <mergeCell ref="A8:C8"/>
    <mergeCell ref="A10:A17"/>
    <mergeCell ref="C10:C17"/>
    <mergeCell ref="A51:C51"/>
    <mergeCell ref="A53:C53"/>
    <mergeCell ref="A54:C54"/>
    <mergeCell ref="A56:C57"/>
    <mergeCell ref="A23:A27"/>
    <mergeCell ref="C23:C27"/>
    <mergeCell ref="A28:A33"/>
    <mergeCell ref="C28:C33"/>
    <mergeCell ref="A41:B41"/>
    <mergeCell ref="A43:C43"/>
  </mergeCells>
  <printOptions/>
  <pageMargins left="0.984251968503937" right="0.1968503937007874" top="0.1968503937007874" bottom="0.1968503937007874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34">
      <selection activeCell="D51" sqref="D51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2.625" style="0" customWidth="1"/>
    <col min="5" max="5" width="11.125" style="0" customWidth="1"/>
  </cols>
  <sheetData>
    <row r="1" spans="2:3" ht="15">
      <c r="B1" s="52" t="s">
        <v>4</v>
      </c>
      <c r="C1" s="52"/>
    </row>
    <row r="2" spans="2:3" ht="15">
      <c r="B2" s="52" t="s">
        <v>5</v>
      </c>
      <c r="C2" s="52"/>
    </row>
    <row r="3" spans="2:3" ht="15">
      <c r="B3" s="52" t="s">
        <v>6</v>
      </c>
      <c r="C3" s="52"/>
    </row>
    <row r="4" spans="2:3" ht="15">
      <c r="B4" s="52" t="s">
        <v>7</v>
      </c>
      <c r="C4" s="52"/>
    </row>
    <row r="5" spans="2:3" ht="15">
      <c r="B5" s="52" t="s">
        <v>45</v>
      </c>
      <c r="C5" s="52"/>
    </row>
    <row r="6" spans="2:3" ht="15">
      <c r="B6" s="1"/>
      <c r="C6" s="13"/>
    </row>
    <row r="7" spans="1:3" ht="15.75">
      <c r="A7" s="45" t="s">
        <v>43</v>
      </c>
      <c r="B7" s="45"/>
      <c r="C7" s="45"/>
    </row>
    <row r="8" spans="1:3" ht="15.75">
      <c r="A8" s="53" t="s">
        <v>52</v>
      </c>
      <c r="B8" s="53"/>
      <c r="C8" s="53"/>
    </row>
    <row r="9" spans="1:3" ht="33" customHeight="1">
      <c r="A9" s="10" t="s">
        <v>15</v>
      </c>
      <c r="B9" s="10" t="s">
        <v>0</v>
      </c>
      <c r="C9" s="10" t="s">
        <v>1</v>
      </c>
    </row>
    <row r="10" spans="1:5" ht="15" customHeight="1">
      <c r="A10" s="39">
        <v>1</v>
      </c>
      <c r="B10" s="15" t="s">
        <v>16</v>
      </c>
      <c r="C10" s="42">
        <v>3.93</v>
      </c>
      <c r="D10" s="54"/>
      <c r="E10" s="47"/>
    </row>
    <row r="11" spans="1:5" ht="15">
      <c r="A11" s="40"/>
      <c r="B11" s="14" t="s">
        <v>17</v>
      </c>
      <c r="C11" s="43"/>
      <c r="D11" s="54"/>
      <c r="E11" s="47"/>
    </row>
    <row r="12" spans="1:5" ht="15">
      <c r="A12" s="40"/>
      <c r="B12" s="14" t="s">
        <v>18</v>
      </c>
      <c r="C12" s="43"/>
      <c r="D12" s="54"/>
      <c r="E12" s="47"/>
    </row>
    <row r="13" spans="1:5" ht="15">
      <c r="A13" s="40"/>
      <c r="B13" s="14" t="s">
        <v>19</v>
      </c>
      <c r="C13" s="43"/>
      <c r="D13" s="54"/>
      <c r="E13" s="47"/>
    </row>
    <row r="14" spans="1:5" ht="16.5" customHeight="1">
      <c r="A14" s="40"/>
      <c r="B14" s="14" t="s">
        <v>20</v>
      </c>
      <c r="C14" s="43"/>
      <c r="D14" s="54"/>
      <c r="E14" s="47"/>
    </row>
    <row r="15" spans="1:5" ht="15">
      <c r="A15" s="40"/>
      <c r="B15" s="14" t="s">
        <v>8</v>
      </c>
      <c r="C15" s="43"/>
      <c r="D15" s="54"/>
      <c r="E15" s="47"/>
    </row>
    <row r="16" spans="1:5" ht="15">
      <c r="A16" s="40"/>
      <c r="B16" s="14" t="s">
        <v>3</v>
      </c>
      <c r="C16" s="43"/>
      <c r="D16" s="54"/>
      <c r="E16" s="47"/>
    </row>
    <row r="17" spans="1:5" ht="15">
      <c r="A17" s="41"/>
      <c r="B17" s="14" t="s">
        <v>47</v>
      </c>
      <c r="C17" s="43"/>
      <c r="D17" s="54"/>
      <c r="E17" s="47"/>
    </row>
    <row r="18" spans="1:5" ht="14.25" customHeight="1">
      <c r="A18" s="39">
        <v>2</v>
      </c>
      <c r="B18" s="15" t="s">
        <v>21</v>
      </c>
      <c r="C18" s="48">
        <v>2.89</v>
      </c>
      <c r="D18" s="54"/>
      <c r="E18" s="47"/>
    </row>
    <row r="19" spans="1:5" ht="30">
      <c r="A19" s="40"/>
      <c r="B19" s="14" t="s">
        <v>22</v>
      </c>
      <c r="C19" s="48"/>
      <c r="D19" s="54"/>
      <c r="E19" s="47"/>
    </row>
    <row r="20" spans="1:5" ht="15.75" customHeight="1">
      <c r="A20" s="40"/>
      <c r="B20" s="14" t="s">
        <v>23</v>
      </c>
      <c r="C20" s="48"/>
      <c r="D20" s="54"/>
      <c r="E20" s="47"/>
    </row>
    <row r="21" spans="1:5" ht="14.25" customHeight="1">
      <c r="A21" s="40"/>
      <c r="B21" s="14" t="s">
        <v>24</v>
      </c>
      <c r="C21" s="48"/>
      <c r="D21" s="54"/>
      <c r="E21" s="47"/>
    </row>
    <row r="22" spans="1:5" ht="15">
      <c r="A22" s="40"/>
      <c r="B22" s="14" t="s">
        <v>25</v>
      </c>
      <c r="C22" s="48"/>
      <c r="D22" s="54"/>
      <c r="E22" s="47"/>
    </row>
    <row r="23" spans="1:4" ht="15" customHeight="1">
      <c r="A23" s="39">
        <v>3</v>
      </c>
      <c r="B23" s="15" t="s">
        <v>26</v>
      </c>
      <c r="C23" s="42">
        <f>5.76+0.01+0.34+0.06</f>
        <v>6.169999999999999</v>
      </c>
      <c r="D23" s="24"/>
    </row>
    <row r="24" spans="1:4" ht="15">
      <c r="A24" s="40"/>
      <c r="B24" s="14" t="s">
        <v>27</v>
      </c>
      <c r="C24" s="43"/>
      <c r="D24" s="24"/>
    </row>
    <row r="25" spans="1:4" ht="15">
      <c r="A25" s="40"/>
      <c r="B25" s="14" t="s">
        <v>28</v>
      </c>
      <c r="C25" s="43"/>
      <c r="D25" s="24"/>
    </row>
    <row r="26" spans="1:4" ht="15">
      <c r="A26" s="40"/>
      <c r="B26" s="14" t="s">
        <v>29</v>
      </c>
      <c r="C26" s="43"/>
      <c r="D26" s="24"/>
    </row>
    <row r="27" spans="1:4" ht="15">
      <c r="A27" s="41"/>
      <c r="B27" s="14" t="s">
        <v>30</v>
      </c>
      <c r="C27" s="44"/>
      <c r="D27" s="24"/>
    </row>
    <row r="28" spans="1:4" ht="28.5">
      <c r="A28" s="39">
        <v>4</v>
      </c>
      <c r="B28" s="15" t="s">
        <v>33</v>
      </c>
      <c r="C28" s="42">
        <v>8.39</v>
      </c>
      <c r="D28" s="24"/>
    </row>
    <row r="29" spans="1:4" ht="45">
      <c r="A29" s="40"/>
      <c r="B29" s="14" t="s">
        <v>34</v>
      </c>
      <c r="C29" s="43"/>
      <c r="D29" s="24"/>
    </row>
    <row r="30" spans="1:4" ht="15">
      <c r="A30" s="40"/>
      <c r="B30" s="14" t="s">
        <v>35</v>
      </c>
      <c r="C30" s="43"/>
      <c r="D30" s="24"/>
    </row>
    <row r="31" spans="1:4" ht="30">
      <c r="A31" s="40"/>
      <c r="B31" s="14" t="s">
        <v>36</v>
      </c>
      <c r="C31" s="43"/>
      <c r="D31" s="24"/>
    </row>
    <row r="32" spans="1:4" ht="30">
      <c r="A32" s="41"/>
      <c r="B32" s="14" t="s">
        <v>42</v>
      </c>
      <c r="C32" s="44"/>
      <c r="D32" s="24"/>
    </row>
    <row r="33" spans="1:4" ht="28.5">
      <c r="A33" s="5">
        <v>5</v>
      </c>
      <c r="B33" s="15" t="s">
        <v>31</v>
      </c>
      <c r="C33" s="9">
        <f>2.02</f>
        <v>2.02</v>
      </c>
      <c r="D33" s="24"/>
    </row>
    <row r="34" spans="1:4" ht="18" customHeight="1">
      <c r="A34" s="5">
        <v>6</v>
      </c>
      <c r="B34" s="15" t="s">
        <v>32</v>
      </c>
      <c r="C34" s="9">
        <v>0.48</v>
      </c>
      <c r="D34" s="24"/>
    </row>
    <row r="35" spans="1:4" ht="17.25" customHeight="1">
      <c r="A35" s="5">
        <v>7</v>
      </c>
      <c r="B35" s="15" t="s">
        <v>14</v>
      </c>
      <c r="C35" s="28">
        <v>1.21</v>
      </c>
      <c r="D35" s="24"/>
    </row>
    <row r="36" spans="1:4" ht="15.75" customHeight="1">
      <c r="A36" s="5">
        <v>8</v>
      </c>
      <c r="B36" s="15" t="s">
        <v>50</v>
      </c>
      <c r="C36" s="28">
        <v>0.52</v>
      </c>
      <c r="D36" s="24"/>
    </row>
    <row r="37" spans="1:4" ht="15.75" customHeight="1">
      <c r="A37" s="5">
        <v>9</v>
      </c>
      <c r="B37" s="15" t="s">
        <v>9</v>
      </c>
      <c r="C37" s="28">
        <v>0.82</v>
      </c>
      <c r="D37" s="24"/>
    </row>
    <row r="38" spans="1:4" ht="15">
      <c r="A38" s="5">
        <v>10</v>
      </c>
      <c r="B38" s="15" t="s">
        <v>13</v>
      </c>
      <c r="C38" s="28">
        <f>5.85+0.09+0.02+0.01+0.3+2.17+0.02+0.03+0.03+0.01</f>
        <v>8.529999999999996</v>
      </c>
      <c r="D38" s="24"/>
    </row>
    <row r="39" spans="1:4" ht="15">
      <c r="A39" s="5">
        <v>11</v>
      </c>
      <c r="B39" s="15" t="s">
        <v>69</v>
      </c>
      <c r="C39" s="9">
        <v>1.96</v>
      </c>
      <c r="D39" s="24"/>
    </row>
    <row r="40" spans="1:4" ht="13.5" customHeight="1">
      <c r="A40" s="36" t="s">
        <v>2</v>
      </c>
      <c r="B40" s="37"/>
      <c r="C40" s="8">
        <f>SUM(C10:C39)</f>
        <v>36.919999999999995</v>
      </c>
      <c r="D40" s="24"/>
    </row>
    <row r="41" spans="1:4" ht="12.75">
      <c r="A41" s="1"/>
      <c r="B41" s="1"/>
      <c r="C41" s="1"/>
      <c r="D41" s="24"/>
    </row>
    <row r="42" spans="1:4" ht="20.25" customHeight="1">
      <c r="A42" s="38" t="s">
        <v>44</v>
      </c>
      <c r="B42" s="38"/>
      <c r="C42" s="38"/>
      <c r="D42" s="24"/>
    </row>
    <row r="43" spans="1:4" ht="39" customHeight="1">
      <c r="A43" s="38" t="s">
        <v>70</v>
      </c>
      <c r="B43" s="38"/>
      <c r="C43" s="38"/>
      <c r="D43" s="24"/>
    </row>
    <row r="44" spans="1:3" ht="12.75">
      <c r="A44" s="1"/>
      <c r="B44" s="1"/>
      <c r="C44" s="1"/>
    </row>
    <row r="45" spans="1:3" ht="12.75" customHeight="1">
      <c r="A45" s="35" t="s">
        <v>46</v>
      </c>
      <c r="B45" s="35"/>
      <c r="C45" s="35"/>
    </row>
    <row r="46" spans="1:4" ht="30" customHeight="1">
      <c r="A46" s="35"/>
      <c r="B46" s="35"/>
      <c r="C46" s="35"/>
      <c r="D46" s="24"/>
    </row>
    <row r="47" spans="1:3" ht="12.75">
      <c r="A47" s="1"/>
      <c r="B47" s="1"/>
      <c r="C47" s="1"/>
    </row>
  </sheetData>
  <sheetProtection/>
  <mergeCells count="23">
    <mergeCell ref="B1:C1"/>
    <mergeCell ref="B2:C2"/>
    <mergeCell ref="B3:C3"/>
    <mergeCell ref="B4:C4"/>
    <mergeCell ref="B5:C5"/>
    <mergeCell ref="A7:C7"/>
    <mergeCell ref="A8:C8"/>
    <mergeCell ref="A10:A17"/>
    <mergeCell ref="C10:C17"/>
    <mergeCell ref="D10:D17"/>
    <mergeCell ref="E10:E17"/>
    <mergeCell ref="A18:A22"/>
    <mergeCell ref="C18:C22"/>
    <mergeCell ref="D18:D22"/>
    <mergeCell ref="E18:E22"/>
    <mergeCell ref="A45:C46"/>
    <mergeCell ref="A42:C42"/>
    <mergeCell ref="A43:C43"/>
    <mergeCell ref="A23:A27"/>
    <mergeCell ref="C23:C27"/>
    <mergeCell ref="A28:A32"/>
    <mergeCell ref="C28:C32"/>
    <mergeCell ref="A40:B40"/>
  </mergeCells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4">
      <selection activeCell="B46" sqref="B46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75390625" style="0" customWidth="1"/>
    <col min="5" max="5" width="11.125" style="0" customWidth="1"/>
  </cols>
  <sheetData>
    <row r="1" spans="2:3" ht="15">
      <c r="B1" s="52" t="s">
        <v>4</v>
      </c>
      <c r="C1" s="52"/>
    </row>
    <row r="2" spans="2:3" ht="15">
      <c r="B2" s="52" t="s">
        <v>5</v>
      </c>
      <c r="C2" s="52"/>
    </row>
    <row r="3" spans="2:3" ht="15">
      <c r="B3" s="52" t="s">
        <v>6</v>
      </c>
      <c r="C3" s="52"/>
    </row>
    <row r="4" spans="2:3" ht="15">
      <c r="B4" s="52" t="s">
        <v>7</v>
      </c>
      <c r="C4" s="52"/>
    </row>
    <row r="5" spans="2:3" ht="15">
      <c r="B5" s="52" t="s">
        <v>40</v>
      </c>
      <c r="C5" s="52"/>
    </row>
    <row r="6" spans="2:3" ht="15">
      <c r="B6" s="1"/>
      <c r="C6" s="13"/>
    </row>
    <row r="7" spans="1:3" ht="15.75">
      <c r="A7" s="45" t="s">
        <v>43</v>
      </c>
      <c r="B7" s="45"/>
      <c r="C7" s="45"/>
    </row>
    <row r="8" spans="1:3" ht="15.75">
      <c r="A8" s="53" t="s">
        <v>52</v>
      </c>
      <c r="B8" s="53"/>
      <c r="C8" s="53"/>
    </row>
    <row r="9" spans="1:3" ht="33" customHeight="1">
      <c r="A9" s="10" t="s">
        <v>15</v>
      </c>
      <c r="B9" s="10" t="s">
        <v>0</v>
      </c>
      <c r="C9" s="10" t="s">
        <v>1</v>
      </c>
    </row>
    <row r="10" spans="1:5" ht="15" customHeight="1">
      <c r="A10" s="39">
        <v>1</v>
      </c>
      <c r="B10" s="15" t="s">
        <v>16</v>
      </c>
      <c r="C10" s="42">
        <f>3.14+(3.14*6/100)</f>
        <v>3.3284000000000002</v>
      </c>
      <c r="D10" s="54"/>
      <c r="E10" s="47"/>
    </row>
    <row r="11" spans="1:5" ht="15">
      <c r="A11" s="40"/>
      <c r="B11" s="14" t="s">
        <v>17</v>
      </c>
      <c r="C11" s="43"/>
      <c r="D11" s="54"/>
      <c r="E11" s="47"/>
    </row>
    <row r="12" spans="1:5" ht="15">
      <c r="A12" s="40"/>
      <c r="B12" s="14" t="s">
        <v>18</v>
      </c>
      <c r="C12" s="43"/>
      <c r="D12" s="54"/>
      <c r="E12" s="47"/>
    </row>
    <row r="13" spans="1:5" ht="15">
      <c r="A13" s="40"/>
      <c r="B13" s="14" t="s">
        <v>19</v>
      </c>
      <c r="C13" s="43"/>
      <c r="D13" s="54"/>
      <c r="E13" s="47"/>
    </row>
    <row r="14" spans="1:5" ht="16.5" customHeight="1">
      <c r="A14" s="40"/>
      <c r="B14" s="14" t="s">
        <v>20</v>
      </c>
      <c r="C14" s="43"/>
      <c r="D14" s="54"/>
      <c r="E14" s="47"/>
    </row>
    <row r="15" spans="1:5" ht="15">
      <c r="A15" s="40"/>
      <c r="B15" s="14" t="s">
        <v>8</v>
      </c>
      <c r="C15" s="43"/>
      <c r="D15" s="54"/>
      <c r="E15" s="47"/>
    </row>
    <row r="16" spans="1:5" ht="15">
      <c r="A16" s="40"/>
      <c r="B16" s="14" t="s">
        <v>3</v>
      </c>
      <c r="C16" s="43"/>
      <c r="D16" s="54"/>
      <c r="E16" s="47"/>
    </row>
    <row r="17" spans="1:5" ht="15">
      <c r="A17" s="41"/>
      <c r="B17" s="14" t="s">
        <v>47</v>
      </c>
      <c r="C17" s="43"/>
      <c r="D17" s="54"/>
      <c r="E17" s="47"/>
    </row>
    <row r="18" spans="1:5" ht="14.25" customHeight="1">
      <c r="A18" s="39">
        <v>2</v>
      </c>
      <c r="B18" s="15" t="s">
        <v>21</v>
      </c>
      <c r="C18" s="48">
        <f>2.35+(2.35*6/100)</f>
        <v>2.491</v>
      </c>
      <c r="D18" s="54"/>
      <c r="E18" s="47"/>
    </row>
    <row r="19" spans="1:5" ht="30">
      <c r="A19" s="40"/>
      <c r="B19" s="14" t="s">
        <v>22</v>
      </c>
      <c r="C19" s="48"/>
      <c r="D19" s="54"/>
      <c r="E19" s="47"/>
    </row>
    <row r="20" spans="1:5" ht="15.75" customHeight="1">
      <c r="A20" s="40"/>
      <c r="B20" s="14" t="s">
        <v>23</v>
      </c>
      <c r="C20" s="48"/>
      <c r="D20" s="54"/>
      <c r="E20" s="47"/>
    </row>
    <row r="21" spans="1:5" ht="14.25" customHeight="1">
      <c r="A21" s="40"/>
      <c r="B21" s="14" t="s">
        <v>24</v>
      </c>
      <c r="C21" s="48"/>
      <c r="D21" s="54"/>
      <c r="E21" s="47"/>
    </row>
    <row r="22" spans="1:5" ht="15">
      <c r="A22" s="40"/>
      <c r="B22" s="14" t="s">
        <v>25</v>
      </c>
      <c r="C22" s="48"/>
      <c r="D22" s="54"/>
      <c r="E22" s="47"/>
    </row>
    <row r="23" spans="1:4" ht="15" customHeight="1">
      <c r="A23" s="39">
        <v>3</v>
      </c>
      <c r="B23" s="15" t="s">
        <v>26</v>
      </c>
      <c r="C23" s="42">
        <v>6.14</v>
      </c>
      <c r="D23" s="24"/>
    </row>
    <row r="24" spans="1:4" ht="15">
      <c r="A24" s="40"/>
      <c r="B24" s="14" t="s">
        <v>27</v>
      </c>
      <c r="C24" s="43"/>
      <c r="D24" s="24"/>
    </row>
    <row r="25" spans="1:4" ht="15">
      <c r="A25" s="40"/>
      <c r="B25" s="14" t="s">
        <v>28</v>
      </c>
      <c r="C25" s="43"/>
      <c r="D25" s="24"/>
    </row>
    <row r="26" spans="1:4" ht="15">
      <c r="A26" s="40"/>
      <c r="B26" s="14" t="s">
        <v>29</v>
      </c>
      <c r="C26" s="43"/>
      <c r="D26" s="24"/>
    </row>
    <row r="27" spans="1:4" ht="15">
      <c r="A27" s="41"/>
      <c r="B27" s="14" t="s">
        <v>30</v>
      </c>
      <c r="C27" s="44"/>
      <c r="D27" s="24"/>
    </row>
    <row r="28" spans="1:4" ht="28.5">
      <c r="A28" s="39">
        <v>4</v>
      </c>
      <c r="B28" s="15" t="s">
        <v>33</v>
      </c>
      <c r="C28" s="42">
        <v>9.37</v>
      </c>
      <c r="D28" s="24"/>
    </row>
    <row r="29" spans="1:4" ht="45">
      <c r="A29" s="40"/>
      <c r="B29" s="14" t="s">
        <v>34</v>
      </c>
      <c r="C29" s="43"/>
      <c r="D29" s="24"/>
    </row>
    <row r="30" spans="1:4" ht="15">
      <c r="A30" s="40"/>
      <c r="B30" s="14" t="s">
        <v>54</v>
      </c>
      <c r="C30" s="43"/>
      <c r="D30" s="24"/>
    </row>
    <row r="31" spans="1:4" ht="15">
      <c r="A31" s="40"/>
      <c r="B31" s="14" t="s">
        <v>35</v>
      </c>
      <c r="C31" s="43"/>
      <c r="D31" s="24"/>
    </row>
    <row r="32" spans="1:4" ht="30">
      <c r="A32" s="40"/>
      <c r="B32" s="14" t="s">
        <v>36</v>
      </c>
      <c r="C32" s="43"/>
      <c r="D32" s="24"/>
    </row>
    <row r="33" spans="1:4" ht="30">
      <c r="A33" s="41"/>
      <c r="B33" s="14" t="s">
        <v>42</v>
      </c>
      <c r="C33" s="44"/>
      <c r="D33" s="24"/>
    </row>
    <row r="34" spans="1:4" ht="18" customHeight="1">
      <c r="A34" s="5">
        <v>5</v>
      </c>
      <c r="B34" s="15" t="s">
        <v>31</v>
      </c>
      <c r="C34" s="9">
        <v>2.01</v>
      </c>
      <c r="D34" s="24"/>
    </row>
    <row r="35" spans="1:4" ht="17.25" customHeight="1">
      <c r="A35" s="5">
        <v>6</v>
      </c>
      <c r="B35" s="15" t="s">
        <v>32</v>
      </c>
      <c r="C35" s="9">
        <v>0.5</v>
      </c>
      <c r="D35" s="24"/>
    </row>
    <row r="36" spans="1:4" ht="15.75" customHeight="1">
      <c r="A36" s="5">
        <v>7</v>
      </c>
      <c r="B36" s="15" t="s">
        <v>14</v>
      </c>
      <c r="C36" s="19">
        <v>1.2</v>
      </c>
      <c r="D36" s="24"/>
    </row>
    <row r="37" spans="1:4" ht="15.75" customHeight="1">
      <c r="A37" s="5">
        <v>8</v>
      </c>
      <c r="B37" s="15" t="s">
        <v>50</v>
      </c>
      <c r="C37" s="26">
        <v>1.2</v>
      </c>
      <c r="D37" s="24"/>
    </row>
    <row r="38" spans="1:4" ht="15">
      <c r="A38" s="5">
        <v>9</v>
      </c>
      <c r="B38" s="15" t="s">
        <v>9</v>
      </c>
      <c r="C38" s="19">
        <v>0.82</v>
      </c>
      <c r="D38" s="24"/>
    </row>
    <row r="39" spans="1:4" ht="15">
      <c r="A39" s="5">
        <v>10</v>
      </c>
      <c r="B39" s="15" t="s">
        <v>13</v>
      </c>
      <c r="C39" s="19">
        <f>5.85+0.09+0.02+0.01+0.3+2.17+0.02+0.03+0.03+0.01+8.53*6/100</f>
        <v>9.041799999999995</v>
      </c>
      <c r="D39" s="24"/>
    </row>
    <row r="40" spans="1:4" ht="29.25" customHeight="1">
      <c r="A40" s="5">
        <v>11</v>
      </c>
      <c r="B40" s="15" t="s">
        <v>55</v>
      </c>
      <c r="C40" s="9">
        <v>2.65</v>
      </c>
      <c r="D40" s="24"/>
    </row>
    <row r="41" spans="1:5" ht="14.25">
      <c r="A41" s="36" t="s">
        <v>2</v>
      </c>
      <c r="B41" s="37"/>
      <c r="C41" s="8">
        <f>SUM(C10:C40)</f>
        <v>38.75119999999999</v>
      </c>
      <c r="D41" s="25"/>
      <c r="E41" s="7"/>
    </row>
    <row r="42" spans="1:4" ht="13.5" customHeight="1">
      <c r="A42" s="1"/>
      <c r="B42" s="2"/>
      <c r="C42" s="1"/>
      <c r="D42" s="24"/>
    </row>
    <row r="43" spans="1:4" ht="15.75">
      <c r="A43" s="45" t="s">
        <v>12</v>
      </c>
      <c r="B43" s="45"/>
      <c r="C43" s="45"/>
      <c r="D43" s="24"/>
    </row>
    <row r="44" spans="1:4" ht="15.75">
      <c r="A44" s="45" t="s">
        <v>53</v>
      </c>
      <c r="B44" s="45"/>
      <c r="C44" s="45"/>
      <c r="D44" s="24"/>
    </row>
    <row r="45" spans="1:4" ht="14.25">
      <c r="A45" s="3" t="s">
        <v>15</v>
      </c>
      <c r="B45" s="3" t="s">
        <v>0</v>
      </c>
      <c r="C45" s="3" t="s">
        <v>10</v>
      </c>
      <c r="D45" s="24"/>
    </row>
    <row r="46" spans="1:4" ht="15">
      <c r="A46" s="20">
        <v>1</v>
      </c>
      <c r="B46" s="6" t="s">
        <v>56</v>
      </c>
      <c r="C46" s="27">
        <v>90000</v>
      </c>
      <c r="D46" s="24"/>
    </row>
    <row r="47" spans="1:4" ht="13.5" customHeight="1">
      <c r="A47" s="49" t="s">
        <v>2</v>
      </c>
      <c r="B47" s="49"/>
      <c r="C47" s="12">
        <f>SUM(C46:C46)</f>
        <v>90000</v>
      </c>
      <c r="D47" s="24"/>
    </row>
    <row r="48" spans="1:4" ht="15.75">
      <c r="A48" s="4"/>
      <c r="B48" s="4"/>
      <c r="C48" s="1"/>
      <c r="D48" s="24"/>
    </row>
    <row r="49" spans="1:4" ht="30.75" customHeight="1">
      <c r="A49" s="50" t="s">
        <v>11</v>
      </c>
      <c r="B49" s="50"/>
      <c r="C49" s="50"/>
      <c r="D49" s="24"/>
    </row>
    <row r="50" spans="1:4" ht="15.75">
      <c r="A50" s="4"/>
      <c r="B50" s="4"/>
      <c r="C50" s="1"/>
      <c r="D50" s="24"/>
    </row>
    <row r="51" spans="1:4" ht="16.5" customHeight="1">
      <c r="A51" s="51" t="s">
        <v>63</v>
      </c>
      <c r="B51" s="51"/>
      <c r="C51" s="51"/>
      <c r="D51" s="24"/>
    </row>
    <row r="52" spans="1:4" ht="12.75">
      <c r="A52" s="1"/>
      <c r="B52" s="1"/>
      <c r="C52" s="1"/>
      <c r="D52" s="24"/>
    </row>
    <row r="53" spans="1:4" ht="20.25" customHeight="1">
      <c r="A53" s="38" t="s">
        <v>44</v>
      </c>
      <c r="B53" s="38"/>
      <c r="C53" s="38"/>
      <c r="D53" s="24"/>
    </row>
    <row r="54" spans="1:4" ht="39" customHeight="1">
      <c r="A54" s="38" t="s">
        <v>64</v>
      </c>
      <c r="B54" s="38"/>
      <c r="C54" s="38"/>
      <c r="D54" s="24"/>
    </row>
    <row r="55" spans="1:4" ht="12.75">
      <c r="A55" s="1"/>
      <c r="B55" s="1"/>
      <c r="C55" s="1"/>
      <c r="D55" s="24"/>
    </row>
    <row r="56" spans="1:4" ht="12.75" customHeight="1">
      <c r="A56" s="35" t="s">
        <v>46</v>
      </c>
      <c r="B56" s="35"/>
      <c r="C56" s="35"/>
      <c r="D56" s="24"/>
    </row>
    <row r="57" spans="1:4" ht="30" customHeight="1">
      <c r="A57" s="35"/>
      <c r="B57" s="35"/>
      <c r="C57" s="35"/>
      <c r="D57" s="24"/>
    </row>
    <row r="58" spans="1:3" ht="12.75">
      <c r="A58" s="1"/>
      <c r="B58" s="1"/>
      <c r="C58" s="1"/>
    </row>
  </sheetData>
  <sheetProtection/>
  <mergeCells count="28">
    <mergeCell ref="A44:C44"/>
    <mergeCell ref="A47:B47"/>
    <mergeCell ref="A49:C49"/>
    <mergeCell ref="A51:C51"/>
    <mergeCell ref="A53:C53"/>
    <mergeCell ref="A54:C54"/>
    <mergeCell ref="A23:A27"/>
    <mergeCell ref="C23:C27"/>
    <mergeCell ref="A28:A33"/>
    <mergeCell ref="C28:C33"/>
    <mergeCell ref="A41:B41"/>
    <mergeCell ref="A43:C43"/>
    <mergeCell ref="D10:D17"/>
    <mergeCell ref="E10:E17"/>
    <mergeCell ref="A18:A22"/>
    <mergeCell ref="C18:C22"/>
    <mergeCell ref="D18:D22"/>
    <mergeCell ref="E18:E22"/>
    <mergeCell ref="A56:C57"/>
    <mergeCell ref="B1:C1"/>
    <mergeCell ref="B2:C2"/>
    <mergeCell ref="B3:C3"/>
    <mergeCell ref="B4:C4"/>
    <mergeCell ref="B5:C5"/>
    <mergeCell ref="A7:C7"/>
    <mergeCell ref="A8:C8"/>
    <mergeCell ref="A10:A17"/>
    <mergeCell ref="C10:C17"/>
  </mergeCells>
  <printOptions/>
  <pageMargins left="0.7874015748031497" right="0.1968503937007874" top="0.1968503937007874" bottom="0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4">
      <selection activeCell="B46" sqref="B46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625" style="0" customWidth="1"/>
    <col min="5" max="5" width="11.125" style="0" customWidth="1"/>
  </cols>
  <sheetData>
    <row r="1" spans="2:3" ht="15">
      <c r="B1" s="52" t="s">
        <v>4</v>
      </c>
      <c r="C1" s="52"/>
    </row>
    <row r="2" spans="2:3" ht="15">
      <c r="B2" s="52" t="s">
        <v>5</v>
      </c>
      <c r="C2" s="52"/>
    </row>
    <row r="3" spans="2:3" ht="15">
      <c r="B3" s="52" t="s">
        <v>6</v>
      </c>
      <c r="C3" s="52"/>
    </row>
    <row r="4" spans="2:3" ht="15">
      <c r="B4" s="52" t="s">
        <v>7</v>
      </c>
      <c r="C4" s="52"/>
    </row>
    <row r="5" spans="2:3" ht="15">
      <c r="B5" s="52" t="s">
        <v>39</v>
      </c>
      <c r="C5" s="52"/>
    </row>
    <row r="6" spans="2:3" ht="15">
      <c r="B6" s="1"/>
      <c r="C6" s="13"/>
    </row>
    <row r="7" spans="1:3" ht="15.75">
      <c r="A7" s="45" t="s">
        <v>43</v>
      </c>
      <c r="B7" s="45"/>
      <c r="C7" s="45"/>
    </row>
    <row r="8" spans="1:3" ht="15.75">
      <c r="A8" s="53" t="s">
        <v>52</v>
      </c>
      <c r="B8" s="53"/>
      <c r="C8" s="53"/>
    </row>
    <row r="9" spans="1:3" ht="33" customHeight="1">
      <c r="A9" s="10" t="s">
        <v>15</v>
      </c>
      <c r="B9" s="10" t="s">
        <v>0</v>
      </c>
      <c r="C9" s="10" t="s">
        <v>1</v>
      </c>
    </row>
    <row r="10" spans="1:5" ht="15" customHeight="1">
      <c r="A10" s="39">
        <v>1</v>
      </c>
      <c r="B10" s="15" t="s">
        <v>16</v>
      </c>
      <c r="C10" s="42">
        <f>2.88+(2.88*6/100)</f>
        <v>3.0528</v>
      </c>
      <c r="D10" s="54"/>
      <c r="E10" s="47"/>
    </row>
    <row r="11" spans="1:5" ht="15">
      <c r="A11" s="40"/>
      <c r="B11" s="14" t="s">
        <v>17</v>
      </c>
      <c r="C11" s="43"/>
      <c r="D11" s="54"/>
      <c r="E11" s="47"/>
    </row>
    <row r="12" spans="1:5" ht="15">
      <c r="A12" s="40"/>
      <c r="B12" s="14" t="s">
        <v>18</v>
      </c>
      <c r="C12" s="43"/>
      <c r="D12" s="54"/>
      <c r="E12" s="47"/>
    </row>
    <row r="13" spans="1:5" ht="15">
      <c r="A13" s="40"/>
      <c r="B13" s="14" t="s">
        <v>19</v>
      </c>
      <c r="C13" s="43"/>
      <c r="D13" s="54"/>
      <c r="E13" s="47"/>
    </row>
    <row r="14" spans="1:5" ht="16.5" customHeight="1">
      <c r="A14" s="40"/>
      <c r="B14" s="14" t="s">
        <v>20</v>
      </c>
      <c r="C14" s="43"/>
      <c r="D14" s="54"/>
      <c r="E14" s="47"/>
    </row>
    <row r="15" spans="1:5" ht="15">
      <c r="A15" s="40"/>
      <c r="B15" s="14" t="s">
        <v>8</v>
      </c>
      <c r="C15" s="43"/>
      <c r="D15" s="54"/>
      <c r="E15" s="47"/>
    </row>
    <row r="16" spans="1:5" ht="15">
      <c r="A16" s="40"/>
      <c r="B16" s="14" t="s">
        <v>3</v>
      </c>
      <c r="C16" s="43"/>
      <c r="D16" s="54"/>
      <c r="E16" s="47"/>
    </row>
    <row r="17" spans="1:5" ht="15">
      <c r="A17" s="41"/>
      <c r="B17" s="14" t="s">
        <v>47</v>
      </c>
      <c r="C17" s="43"/>
      <c r="D17" s="54"/>
      <c r="E17" s="47"/>
    </row>
    <row r="18" spans="1:5" ht="14.25" customHeight="1">
      <c r="A18" s="39">
        <v>2</v>
      </c>
      <c r="B18" s="15" t="s">
        <v>21</v>
      </c>
      <c r="C18" s="48">
        <f>2.09+(2.09*6/100)</f>
        <v>2.2154</v>
      </c>
      <c r="D18" s="54"/>
      <c r="E18" s="47"/>
    </row>
    <row r="19" spans="1:5" ht="30">
      <c r="A19" s="40"/>
      <c r="B19" s="14" t="s">
        <v>22</v>
      </c>
      <c r="C19" s="48"/>
      <c r="D19" s="54"/>
      <c r="E19" s="47"/>
    </row>
    <row r="20" spans="1:5" ht="15.75" customHeight="1">
      <c r="A20" s="40"/>
      <c r="B20" s="14" t="s">
        <v>23</v>
      </c>
      <c r="C20" s="48"/>
      <c r="D20" s="54"/>
      <c r="E20" s="47"/>
    </row>
    <row r="21" spans="1:5" ht="14.25" customHeight="1">
      <c r="A21" s="40"/>
      <c r="B21" s="14" t="s">
        <v>24</v>
      </c>
      <c r="C21" s="48"/>
      <c r="D21" s="54"/>
      <c r="E21" s="47"/>
    </row>
    <row r="22" spans="1:5" ht="15">
      <c r="A22" s="40"/>
      <c r="B22" s="14" t="s">
        <v>25</v>
      </c>
      <c r="C22" s="48"/>
      <c r="D22" s="54"/>
      <c r="E22" s="47"/>
    </row>
    <row r="23" spans="1:4" ht="15" customHeight="1">
      <c r="A23" s="39">
        <v>3</v>
      </c>
      <c r="B23" s="15" t="s">
        <v>26</v>
      </c>
      <c r="C23" s="42">
        <v>5.45</v>
      </c>
      <c r="D23" s="24"/>
    </row>
    <row r="24" spans="1:4" ht="15">
      <c r="A24" s="40"/>
      <c r="B24" s="14" t="s">
        <v>27</v>
      </c>
      <c r="C24" s="43"/>
      <c r="D24" s="24"/>
    </row>
    <row r="25" spans="1:4" ht="15">
      <c r="A25" s="40"/>
      <c r="B25" s="14" t="s">
        <v>28</v>
      </c>
      <c r="C25" s="43"/>
      <c r="D25" s="24"/>
    </row>
    <row r="26" spans="1:4" ht="15">
      <c r="A26" s="40"/>
      <c r="B26" s="14" t="s">
        <v>29</v>
      </c>
      <c r="C26" s="43"/>
      <c r="D26" s="24"/>
    </row>
    <row r="27" spans="1:4" ht="15">
      <c r="A27" s="41"/>
      <c r="B27" s="14" t="s">
        <v>30</v>
      </c>
      <c r="C27" s="44"/>
      <c r="D27" s="24"/>
    </row>
    <row r="28" spans="1:4" ht="28.5">
      <c r="A28" s="39">
        <v>4</v>
      </c>
      <c r="B28" s="15" t="s">
        <v>33</v>
      </c>
      <c r="C28" s="42">
        <v>10.94</v>
      </c>
      <c r="D28" s="24"/>
    </row>
    <row r="29" spans="1:4" ht="45">
      <c r="A29" s="40"/>
      <c r="B29" s="14" t="s">
        <v>34</v>
      </c>
      <c r="C29" s="43"/>
      <c r="D29" s="24"/>
    </row>
    <row r="30" spans="1:4" ht="15">
      <c r="A30" s="40"/>
      <c r="B30" s="14" t="s">
        <v>54</v>
      </c>
      <c r="C30" s="43"/>
      <c r="D30" s="24"/>
    </row>
    <row r="31" spans="1:4" ht="15">
      <c r="A31" s="40"/>
      <c r="B31" s="14" t="s">
        <v>35</v>
      </c>
      <c r="C31" s="43"/>
      <c r="D31" s="24"/>
    </row>
    <row r="32" spans="1:4" ht="30">
      <c r="A32" s="40"/>
      <c r="B32" s="14" t="s">
        <v>36</v>
      </c>
      <c r="C32" s="43"/>
      <c r="D32" s="24"/>
    </row>
    <row r="33" spans="1:4" ht="30">
      <c r="A33" s="41"/>
      <c r="B33" s="14" t="s">
        <v>42</v>
      </c>
      <c r="C33" s="44"/>
      <c r="D33" s="24"/>
    </row>
    <row r="34" spans="1:4" ht="18" customHeight="1">
      <c r="A34" s="5">
        <v>5</v>
      </c>
      <c r="B34" s="15" t="s">
        <v>31</v>
      </c>
      <c r="C34" s="9">
        <v>1.79</v>
      </c>
      <c r="D34" s="24"/>
    </row>
    <row r="35" spans="1:4" ht="17.25" customHeight="1">
      <c r="A35" s="5">
        <v>6</v>
      </c>
      <c r="B35" s="15" t="s">
        <v>32</v>
      </c>
      <c r="C35" s="9">
        <v>0.42</v>
      </c>
      <c r="D35" s="24"/>
    </row>
    <row r="36" spans="1:4" ht="15.75" customHeight="1">
      <c r="A36" s="5">
        <v>7</v>
      </c>
      <c r="B36" s="15" t="s">
        <v>14</v>
      </c>
      <c r="C36" s="18">
        <v>1.07</v>
      </c>
      <c r="D36" s="24"/>
    </row>
    <row r="37" spans="1:4" ht="15.75" customHeight="1">
      <c r="A37" s="5">
        <v>8</v>
      </c>
      <c r="B37" s="15" t="s">
        <v>50</v>
      </c>
      <c r="C37" s="26">
        <v>1.06</v>
      </c>
      <c r="D37" s="24"/>
    </row>
    <row r="38" spans="1:4" ht="15">
      <c r="A38" s="5">
        <v>9</v>
      </c>
      <c r="B38" s="15" t="s">
        <v>9</v>
      </c>
      <c r="C38" s="18">
        <v>0.82</v>
      </c>
      <c r="D38" s="24"/>
    </row>
    <row r="39" spans="1:4" ht="15">
      <c r="A39" s="5">
        <v>10</v>
      </c>
      <c r="B39" s="15" t="s">
        <v>13</v>
      </c>
      <c r="C39" s="18">
        <f>5.85+0.09+0.02+0.01+0.3+2.17+0.02+0.03+0.03+0.01+8.53*6/100</f>
        <v>9.041799999999995</v>
      </c>
      <c r="D39" s="24"/>
    </row>
    <row r="40" spans="1:4" ht="28.5" customHeight="1">
      <c r="A40" s="5">
        <v>11</v>
      </c>
      <c r="B40" s="15" t="s">
        <v>55</v>
      </c>
      <c r="C40" s="9">
        <v>2.94</v>
      </c>
      <c r="D40" s="24"/>
    </row>
    <row r="41" spans="1:5" ht="14.25">
      <c r="A41" s="36" t="s">
        <v>2</v>
      </c>
      <c r="B41" s="37"/>
      <c r="C41" s="8">
        <f>SUM(C10:C40)</f>
        <v>38.8</v>
      </c>
      <c r="D41" s="25"/>
      <c r="E41" s="7"/>
    </row>
    <row r="42" spans="1:4" ht="13.5" customHeight="1">
      <c r="A42" s="1"/>
      <c r="B42" s="2"/>
      <c r="C42" s="1"/>
      <c r="D42" s="24"/>
    </row>
    <row r="43" spans="1:4" ht="15.75">
      <c r="A43" s="45" t="s">
        <v>12</v>
      </c>
      <c r="B43" s="45"/>
      <c r="C43" s="45"/>
      <c r="D43" s="24"/>
    </row>
    <row r="44" spans="1:4" ht="15.75">
      <c r="A44" s="45" t="s">
        <v>53</v>
      </c>
      <c r="B44" s="45"/>
      <c r="C44" s="45"/>
      <c r="D44" s="24"/>
    </row>
    <row r="45" spans="1:4" ht="14.25">
      <c r="A45" s="3" t="s">
        <v>15</v>
      </c>
      <c r="B45" s="3" t="s">
        <v>0</v>
      </c>
      <c r="C45" s="3" t="s">
        <v>10</v>
      </c>
      <c r="D45" s="24"/>
    </row>
    <row r="46" spans="1:4" ht="15">
      <c r="A46" s="20">
        <v>1</v>
      </c>
      <c r="B46" s="6" t="s">
        <v>56</v>
      </c>
      <c r="C46" s="27">
        <v>90000</v>
      </c>
      <c r="D46" s="24"/>
    </row>
    <row r="47" spans="1:4" ht="13.5" customHeight="1">
      <c r="A47" s="49" t="s">
        <v>2</v>
      </c>
      <c r="B47" s="49"/>
      <c r="C47" s="12">
        <f>SUM(C46:C46)</f>
        <v>90000</v>
      </c>
      <c r="D47" s="24"/>
    </row>
    <row r="48" spans="1:4" ht="15.75">
      <c r="A48" s="4"/>
      <c r="B48" s="4"/>
      <c r="C48" s="1"/>
      <c r="D48" s="24"/>
    </row>
    <row r="49" spans="1:4" ht="30.75" customHeight="1">
      <c r="A49" s="50" t="s">
        <v>11</v>
      </c>
      <c r="B49" s="50"/>
      <c r="C49" s="50"/>
      <c r="D49" s="24"/>
    </row>
    <row r="50" spans="1:4" ht="15.75">
      <c r="A50" s="4"/>
      <c r="B50" s="4"/>
      <c r="C50" s="1"/>
      <c r="D50" s="24"/>
    </row>
    <row r="51" spans="1:4" ht="16.5" customHeight="1">
      <c r="A51" s="51" t="s">
        <v>61</v>
      </c>
      <c r="B51" s="51"/>
      <c r="C51" s="51"/>
      <c r="D51" s="24"/>
    </row>
    <row r="52" spans="1:4" ht="12.75">
      <c r="A52" s="1"/>
      <c r="B52" s="1"/>
      <c r="C52" s="1"/>
      <c r="D52" s="24"/>
    </row>
    <row r="53" spans="1:4" ht="20.25" customHeight="1">
      <c r="A53" s="38" t="s">
        <v>44</v>
      </c>
      <c r="B53" s="38"/>
      <c r="C53" s="38"/>
      <c r="D53" s="24"/>
    </row>
    <row r="54" spans="1:4" ht="38.25" customHeight="1">
      <c r="A54" s="38" t="s">
        <v>62</v>
      </c>
      <c r="B54" s="38"/>
      <c r="C54" s="38"/>
      <c r="D54" s="24"/>
    </row>
    <row r="55" spans="1:4" ht="12.75">
      <c r="A55" s="1"/>
      <c r="B55" s="1"/>
      <c r="C55" s="1"/>
      <c r="D55" s="24"/>
    </row>
    <row r="56" spans="1:4" ht="12.75" customHeight="1">
      <c r="A56" s="35" t="s">
        <v>46</v>
      </c>
      <c r="B56" s="35"/>
      <c r="C56" s="35"/>
      <c r="D56" s="24"/>
    </row>
    <row r="57" spans="1:4" ht="26.25" customHeight="1">
      <c r="A57" s="35"/>
      <c r="B57" s="35"/>
      <c r="C57" s="35"/>
      <c r="D57" s="24"/>
    </row>
    <row r="58" spans="1:3" ht="12.75">
      <c r="A58" s="1"/>
      <c r="B58" s="1"/>
      <c r="C58" s="1"/>
    </row>
  </sheetData>
  <sheetProtection/>
  <mergeCells count="28">
    <mergeCell ref="B1:C1"/>
    <mergeCell ref="B2:C2"/>
    <mergeCell ref="B3:C3"/>
    <mergeCell ref="B4:C4"/>
    <mergeCell ref="B5:C5"/>
    <mergeCell ref="A7:C7"/>
    <mergeCell ref="A8:C8"/>
    <mergeCell ref="A10:A17"/>
    <mergeCell ref="C10:C17"/>
    <mergeCell ref="D10:D17"/>
    <mergeCell ref="E10:E17"/>
    <mergeCell ref="A18:A22"/>
    <mergeCell ref="C18:C22"/>
    <mergeCell ref="D18:D22"/>
    <mergeCell ref="E18:E22"/>
    <mergeCell ref="A23:A27"/>
    <mergeCell ref="C23:C27"/>
    <mergeCell ref="A28:A33"/>
    <mergeCell ref="C28:C33"/>
    <mergeCell ref="A41:B41"/>
    <mergeCell ref="A43:C43"/>
    <mergeCell ref="A56:C57"/>
    <mergeCell ref="A44:C44"/>
    <mergeCell ref="A47:B47"/>
    <mergeCell ref="A49:C49"/>
    <mergeCell ref="A51:C51"/>
    <mergeCell ref="A53:C53"/>
    <mergeCell ref="A54:C54"/>
  </mergeCells>
  <printOptions/>
  <pageMargins left="0.984251968503937" right="0.1968503937007874" top="0.1968503937007874" bottom="0.1968503937007874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7">
      <selection activeCell="B46" sqref="B46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75390625" style="0" customWidth="1"/>
    <col min="5" max="5" width="11.125" style="0" customWidth="1"/>
  </cols>
  <sheetData>
    <row r="1" spans="2:3" ht="15">
      <c r="B1" s="52" t="s">
        <v>4</v>
      </c>
      <c r="C1" s="52"/>
    </row>
    <row r="2" spans="2:3" ht="15">
      <c r="B2" s="52" t="s">
        <v>5</v>
      </c>
      <c r="C2" s="52"/>
    </row>
    <row r="3" spans="2:3" ht="15">
      <c r="B3" s="52" t="s">
        <v>6</v>
      </c>
      <c r="C3" s="52"/>
    </row>
    <row r="4" spans="2:3" ht="15">
      <c r="B4" s="52" t="s">
        <v>7</v>
      </c>
      <c r="C4" s="52"/>
    </row>
    <row r="5" spans="2:3" ht="15">
      <c r="B5" s="52" t="s">
        <v>38</v>
      </c>
      <c r="C5" s="52"/>
    </row>
    <row r="6" spans="2:3" ht="15">
      <c r="B6" s="1"/>
      <c r="C6" s="13"/>
    </row>
    <row r="7" spans="1:3" ht="15.75">
      <c r="A7" s="45" t="s">
        <v>43</v>
      </c>
      <c r="B7" s="45"/>
      <c r="C7" s="45"/>
    </row>
    <row r="8" spans="1:3" ht="15.75">
      <c r="A8" s="53" t="s">
        <v>52</v>
      </c>
      <c r="B8" s="53"/>
      <c r="C8" s="53"/>
    </row>
    <row r="9" spans="1:3" ht="33" customHeight="1">
      <c r="A9" s="10" t="s">
        <v>15</v>
      </c>
      <c r="B9" s="10" t="s">
        <v>0</v>
      </c>
      <c r="C9" s="10" t="s">
        <v>1</v>
      </c>
    </row>
    <row r="10" spans="1:5" ht="15" customHeight="1">
      <c r="A10" s="39">
        <v>1</v>
      </c>
      <c r="B10" s="15" t="s">
        <v>16</v>
      </c>
      <c r="C10" s="42">
        <f>3.14+(3.14*6/100)</f>
        <v>3.3284000000000002</v>
      </c>
      <c r="D10" s="54"/>
      <c r="E10" s="47"/>
    </row>
    <row r="11" spans="1:5" ht="15">
      <c r="A11" s="40"/>
      <c r="B11" s="14" t="s">
        <v>17</v>
      </c>
      <c r="C11" s="43"/>
      <c r="D11" s="54"/>
      <c r="E11" s="47"/>
    </row>
    <row r="12" spans="1:5" ht="15">
      <c r="A12" s="40"/>
      <c r="B12" s="14" t="s">
        <v>18</v>
      </c>
      <c r="C12" s="43"/>
      <c r="D12" s="54"/>
      <c r="E12" s="47"/>
    </row>
    <row r="13" spans="1:5" ht="15">
      <c r="A13" s="40"/>
      <c r="B13" s="14" t="s">
        <v>19</v>
      </c>
      <c r="C13" s="43"/>
      <c r="D13" s="54"/>
      <c r="E13" s="47"/>
    </row>
    <row r="14" spans="1:5" ht="16.5" customHeight="1">
      <c r="A14" s="40"/>
      <c r="B14" s="14" t="s">
        <v>20</v>
      </c>
      <c r="C14" s="43"/>
      <c r="D14" s="54"/>
      <c r="E14" s="47"/>
    </row>
    <row r="15" spans="1:5" ht="15">
      <c r="A15" s="40"/>
      <c r="B15" s="14" t="s">
        <v>8</v>
      </c>
      <c r="C15" s="43"/>
      <c r="D15" s="54"/>
      <c r="E15" s="47"/>
    </row>
    <row r="16" spans="1:5" ht="15">
      <c r="A16" s="40"/>
      <c r="B16" s="14" t="s">
        <v>3</v>
      </c>
      <c r="C16" s="43"/>
      <c r="D16" s="54"/>
      <c r="E16" s="47"/>
    </row>
    <row r="17" spans="1:5" ht="15">
      <c r="A17" s="41"/>
      <c r="B17" s="14" t="s">
        <v>47</v>
      </c>
      <c r="C17" s="43"/>
      <c r="D17" s="54"/>
      <c r="E17" s="47"/>
    </row>
    <row r="18" spans="1:5" ht="14.25">
      <c r="A18" s="39">
        <v>2</v>
      </c>
      <c r="B18" s="15" t="s">
        <v>21</v>
      </c>
      <c r="C18" s="48">
        <f>2.35+(2.35*6/100)</f>
        <v>2.491</v>
      </c>
      <c r="D18" s="54"/>
      <c r="E18" s="47"/>
    </row>
    <row r="19" spans="1:5" ht="30">
      <c r="A19" s="40"/>
      <c r="B19" s="14" t="s">
        <v>22</v>
      </c>
      <c r="C19" s="48"/>
      <c r="D19" s="54"/>
      <c r="E19" s="47"/>
    </row>
    <row r="20" spans="1:5" ht="15.75" customHeight="1">
      <c r="A20" s="40"/>
      <c r="B20" s="14" t="s">
        <v>23</v>
      </c>
      <c r="C20" s="48"/>
      <c r="D20" s="54"/>
      <c r="E20" s="47"/>
    </row>
    <row r="21" spans="1:5" ht="14.25" customHeight="1">
      <c r="A21" s="40"/>
      <c r="B21" s="14" t="s">
        <v>24</v>
      </c>
      <c r="C21" s="48"/>
      <c r="D21" s="54"/>
      <c r="E21" s="47"/>
    </row>
    <row r="22" spans="1:5" ht="15">
      <c r="A22" s="40"/>
      <c r="B22" s="14" t="s">
        <v>25</v>
      </c>
      <c r="C22" s="48"/>
      <c r="D22" s="54"/>
      <c r="E22" s="47"/>
    </row>
    <row r="23" spans="1:4" ht="15" customHeight="1">
      <c r="A23" s="39">
        <v>3</v>
      </c>
      <c r="B23" s="15" t="s">
        <v>26</v>
      </c>
      <c r="C23" s="42">
        <f>5.74+0.01+0.34+0.06</f>
        <v>6.1499999999999995</v>
      </c>
      <c r="D23" s="24"/>
    </row>
    <row r="24" spans="1:4" ht="15">
      <c r="A24" s="40"/>
      <c r="B24" s="14" t="s">
        <v>27</v>
      </c>
      <c r="C24" s="43"/>
      <c r="D24" s="24"/>
    </row>
    <row r="25" spans="1:4" ht="15">
      <c r="A25" s="40"/>
      <c r="B25" s="14" t="s">
        <v>28</v>
      </c>
      <c r="C25" s="43"/>
      <c r="D25" s="24"/>
    </row>
    <row r="26" spans="1:4" ht="15">
      <c r="A26" s="40"/>
      <c r="B26" s="14" t="s">
        <v>29</v>
      </c>
      <c r="C26" s="43"/>
      <c r="D26" s="24"/>
    </row>
    <row r="27" spans="1:4" ht="15">
      <c r="A27" s="41"/>
      <c r="B27" s="14" t="s">
        <v>30</v>
      </c>
      <c r="C27" s="44"/>
      <c r="D27" s="24"/>
    </row>
    <row r="28" spans="1:4" ht="28.5">
      <c r="A28" s="39">
        <v>4</v>
      </c>
      <c r="B28" s="15" t="s">
        <v>33</v>
      </c>
      <c r="C28" s="42">
        <v>8.87</v>
      </c>
      <c r="D28" s="24"/>
    </row>
    <row r="29" spans="1:4" ht="45">
      <c r="A29" s="40"/>
      <c r="B29" s="14" t="s">
        <v>34</v>
      </c>
      <c r="C29" s="43"/>
      <c r="D29" s="24"/>
    </row>
    <row r="30" spans="1:4" ht="15">
      <c r="A30" s="40"/>
      <c r="B30" s="14" t="s">
        <v>54</v>
      </c>
      <c r="C30" s="43"/>
      <c r="D30" s="24"/>
    </row>
    <row r="31" spans="1:4" ht="15">
      <c r="A31" s="40"/>
      <c r="B31" s="14" t="s">
        <v>35</v>
      </c>
      <c r="C31" s="43"/>
      <c r="D31" s="24"/>
    </row>
    <row r="32" spans="1:4" ht="30">
      <c r="A32" s="40"/>
      <c r="B32" s="14" t="s">
        <v>36</v>
      </c>
      <c r="C32" s="43"/>
      <c r="D32" s="24"/>
    </row>
    <row r="33" spans="1:4" ht="30">
      <c r="A33" s="41"/>
      <c r="B33" s="14" t="s">
        <v>42</v>
      </c>
      <c r="C33" s="44"/>
      <c r="D33" s="24"/>
    </row>
    <row r="34" spans="1:4" ht="18" customHeight="1">
      <c r="A34" s="5">
        <v>5</v>
      </c>
      <c r="B34" s="15" t="s">
        <v>31</v>
      </c>
      <c r="C34" s="9">
        <f>2.01</f>
        <v>2.01</v>
      </c>
      <c r="D34" s="24"/>
    </row>
    <row r="35" spans="1:4" ht="17.25" customHeight="1">
      <c r="A35" s="5">
        <v>6</v>
      </c>
      <c r="B35" s="15" t="s">
        <v>32</v>
      </c>
      <c r="C35" s="9">
        <f>0.5</f>
        <v>0.5</v>
      </c>
      <c r="D35" s="24"/>
    </row>
    <row r="36" spans="1:4" ht="15.75" customHeight="1">
      <c r="A36" s="5">
        <v>7</v>
      </c>
      <c r="B36" s="15" t="s">
        <v>14</v>
      </c>
      <c r="C36" s="17">
        <f>1.21</f>
        <v>1.21</v>
      </c>
      <c r="D36" s="24"/>
    </row>
    <row r="37" spans="1:4" ht="15.75" customHeight="1">
      <c r="A37" s="5">
        <v>8</v>
      </c>
      <c r="B37" s="15" t="s">
        <v>50</v>
      </c>
      <c r="C37" s="26">
        <v>1.2</v>
      </c>
      <c r="D37" s="24"/>
    </row>
    <row r="38" spans="1:4" ht="15">
      <c r="A38" s="5">
        <v>9</v>
      </c>
      <c r="B38" s="15" t="s">
        <v>9</v>
      </c>
      <c r="C38" s="17">
        <v>0.82</v>
      </c>
      <c r="D38" s="24"/>
    </row>
    <row r="39" spans="1:4" ht="15">
      <c r="A39" s="5">
        <v>10</v>
      </c>
      <c r="B39" s="15" t="s">
        <v>13</v>
      </c>
      <c r="C39" s="17">
        <f>5.85+0.09+0.02+0.01+0.3+2.17+0.02+0.03+0.03+0.01+8.53*6/100</f>
        <v>9.041799999999995</v>
      </c>
      <c r="D39" s="24"/>
    </row>
    <row r="40" spans="1:4" ht="29.25" customHeight="1">
      <c r="A40" s="5">
        <v>11</v>
      </c>
      <c r="B40" s="15" t="s">
        <v>55</v>
      </c>
      <c r="C40" s="9">
        <v>2.64</v>
      </c>
      <c r="D40" s="24"/>
    </row>
    <row r="41" spans="1:5" ht="14.25">
      <c r="A41" s="36" t="s">
        <v>2</v>
      </c>
      <c r="B41" s="37"/>
      <c r="C41" s="8">
        <f>SUM(C10:C40)</f>
        <v>38.26119999999999</v>
      </c>
      <c r="D41" s="25"/>
      <c r="E41" s="7"/>
    </row>
    <row r="42" spans="1:4" ht="13.5" customHeight="1">
      <c r="A42" s="1"/>
      <c r="B42" s="2"/>
      <c r="C42" s="1"/>
      <c r="D42" s="24"/>
    </row>
    <row r="43" spans="1:4" ht="15.75">
      <c r="A43" s="45" t="s">
        <v>12</v>
      </c>
      <c r="B43" s="45"/>
      <c r="C43" s="45"/>
      <c r="D43" s="24"/>
    </row>
    <row r="44" spans="1:4" ht="15.75">
      <c r="A44" s="45" t="s">
        <v>53</v>
      </c>
      <c r="B44" s="45"/>
      <c r="C44" s="45"/>
      <c r="D44" s="24"/>
    </row>
    <row r="45" spans="1:4" ht="14.25">
      <c r="A45" s="3" t="s">
        <v>15</v>
      </c>
      <c r="B45" s="3" t="s">
        <v>0</v>
      </c>
      <c r="C45" s="3" t="s">
        <v>10</v>
      </c>
      <c r="D45" s="24"/>
    </row>
    <row r="46" spans="1:4" ht="15">
      <c r="A46" s="5">
        <v>1</v>
      </c>
      <c r="B46" s="6" t="s">
        <v>56</v>
      </c>
      <c r="C46" s="11">
        <v>180000</v>
      </c>
      <c r="D46" s="24"/>
    </row>
    <row r="47" spans="1:4" ht="13.5" customHeight="1">
      <c r="A47" s="49" t="s">
        <v>2</v>
      </c>
      <c r="B47" s="49"/>
      <c r="C47" s="12">
        <f>SUM(C46:C46)</f>
        <v>180000</v>
      </c>
      <c r="D47" s="24"/>
    </row>
    <row r="48" spans="1:4" ht="15.75">
      <c r="A48" s="4"/>
      <c r="B48" s="4"/>
      <c r="C48" s="1"/>
      <c r="D48" s="24"/>
    </row>
    <row r="49" spans="1:4" ht="30.75" customHeight="1">
      <c r="A49" s="50" t="s">
        <v>11</v>
      </c>
      <c r="B49" s="50"/>
      <c r="C49" s="50"/>
      <c r="D49" s="24"/>
    </row>
    <row r="50" spans="1:4" ht="15.75">
      <c r="A50" s="4"/>
      <c r="B50" s="4"/>
      <c r="C50" s="1"/>
      <c r="D50" s="24"/>
    </row>
    <row r="51" spans="1:4" ht="16.5" customHeight="1">
      <c r="A51" s="51" t="s">
        <v>57</v>
      </c>
      <c r="B51" s="51"/>
      <c r="C51" s="51"/>
      <c r="D51" s="24"/>
    </row>
    <row r="52" spans="1:4" ht="12.75">
      <c r="A52" s="1"/>
      <c r="B52" s="1"/>
      <c r="C52" s="1"/>
      <c r="D52" s="24"/>
    </row>
    <row r="53" spans="1:4" ht="20.25" customHeight="1">
      <c r="A53" s="38" t="s">
        <v>44</v>
      </c>
      <c r="B53" s="38"/>
      <c r="C53" s="38"/>
      <c r="D53" s="24"/>
    </row>
    <row r="54" spans="1:4" ht="40.5" customHeight="1">
      <c r="A54" s="38" t="s">
        <v>58</v>
      </c>
      <c r="B54" s="38"/>
      <c r="C54" s="38"/>
      <c r="D54" s="24"/>
    </row>
    <row r="55" spans="1:4" ht="12.75">
      <c r="A55" s="1"/>
      <c r="B55" s="1"/>
      <c r="C55" s="1"/>
      <c r="D55" s="24"/>
    </row>
    <row r="56" spans="1:4" ht="12.75" customHeight="1">
      <c r="A56" s="35" t="s">
        <v>46</v>
      </c>
      <c r="B56" s="35"/>
      <c r="C56" s="35"/>
      <c r="D56" s="24"/>
    </row>
    <row r="57" spans="1:4" ht="26.25" customHeight="1">
      <c r="A57" s="35"/>
      <c r="B57" s="35"/>
      <c r="C57" s="35"/>
      <c r="D57" s="24"/>
    </row>
    <row r="58" spans="1:3" ht="12.75">
      <c r="A58" s="1"/>
      <c r="B58" s="1"/>
      <c r="C58" s="1"/>
    </row>
  </sheetData>
  <sheetProtection/>
  <mergeCells count="28">
    <mergeCell ref="B1:C1"/>
    <mergeCell ref="B2:C2"/>
    <mergeCell ref="B3:C3"/>
    <mergeCell ref="B4:C4"/>
    <mergeCell ref="B5:C5"/>
    <mergeCell ref="A7:C7"/>
    <mergeCell ref="A8:C8"/>
    <mergeCell ref="A10:A17"/>
    <mergeCell ref="C10:C17"/>
    <mergeCell ref="D10:D17"/>
    <mergeCell ref="E10:E17"/>
    <mergeCell ref="A18:A22"/>
    <mergeCell ref="C18:C22"/>
    <mergeCell ref="D18:D22"/>
    <mergeCell ref="E18:E22"/>
    <mergeCell ref="A23:A27"/>
    <mergeCell ref="C23:C27"/>
    <mergeCell ref="A28:A33"/>
    <mergeCell ref="C28:C33"/>
    <mergeCell ref="A41:B41"/>
    <mergeCell ref="A43:C43"/>
    <mergeCell ref="A56:C57"/>
    <mergeCell ref="A44:C44"/>
    <mergeCell ref="A47:B47"/>
    <mergeCell ref="A49:C49"/>
    <mergeCell ref="A51:C51"/>
    <mergeCell ref="A53:C53"/>
    <mergeCell ref="A54:C54"/>
  </mergeCells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8">
      <selection activeCell="H57" sqref="H57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625" style="0" customWidth="1"/>
    <col min="5" max="5" width="11.125" style="0" customWidth="1"/>
  </cols>
  <sheetData>
    <row r="1" spans="2:3" ht="15">
      <c r="B1" s="52" t="s">
        <v>4</v>
      </c>
      <c r="C1" s="52"/>
    </row>
    <row r="2" spans="2:3" ht="15">
      <c r="B2" s="52" t="s">
        <v>5</v>
      </c>
      <c r="C2" s="52"/>
    </row>
    <row r="3" spans="2:3" ht="15">
      <c r="B3" s="52" t="s">
        <v>6</v>
      </c>
      <c r="C3" s="52"/>
    </row>
    <row r="4" spans="2:3" ht="15">
      <c r="B4" s="52" t="s">
        <v>7</v>
      </c>
      <c r="C4" s="52"/>
    </row>
    <row r="5" spans="2:3" ht="15">
      <c r="B5" s="52" t="s">
        <v>37</v>
      </c>
      <c r="C5" s="52"/>
    </row>
    <row r="6" spans="2:3" ht="15">
      <c r="B6" s="1"/>
      <c r="C6" s="13"/>
    </row>
    <row r="7" spans="1:3" ht="15.75">
      <c r="A7" s="45" t="s">
        <v>43</v>
      </c>
      <c r="B7" s="45"/>
      <c r="C7" s="45"/>
    </row>
    <row r="8" spans="1:3" ht="15.75">
      <c r="A8" s="53" t="s">
        <v>52</v>
      </c>
      <c r="B8" s="53"/>
      <c r="C8" s="53"/>
    </row>
    <row r="9" spans="1:3" ht="33" customHeight="1">
      <c r="A9" s="10" t="s">
        <v>15</v>
      </c>
      <c r="B9" s="10" t="s">
        <v>0</v>
      </c>
      <c r="C9" s="10" t="s">
        <v>1</v>
      </c>
    </row>
    <row r="10" spans="1:5" ht="15" customHeight="1">
      <c r="A10" s="39">
        <v>1</v>
      </c>
      <c r="B10" s="15" t="s">
        <v>16</v>
      </c>
      <c r="C10" s="42">
        <f>4.51+(4.51*6/100)</f>
        <v>4.7806</v>
      </c>
      <c r="D10" s="54"/>
      <c r="E10" s="47"/>
    </row>
    <row r="11" spans="1:5" ht="15">
      <c r="A11" s="40"/>
      <c r="B11" s="14" t="s">
        <v>17</v>
      </c>
      <c r="C11" s="43"/>
      <c r="D11" s="54"/>
      <c r="E11" s="47"/>
    </row>
    <row r="12" spans="1:5" ht="15">
      <c r="A12" s="40"/>
      <c r="B12" s="14" t="s">
        <v>18</v>
      </c>
      <c r="C12" s="43"/>
      <c r="D12" s="54"/>
      <c r="E12" s="47"/>
    </row>
    <row r="13" spans="1:5" ht="15">
      <c r="A13" s="40"/>
      <c r="B13" s="14" t="s">
        <v>19</v>
      </c>
      <c r="C13" s="43"/>
      <c r="D13" s="54"/>
      <c r="E13" s="47"/>
    </row>
    <row r="14" spans="1:5" ht="16.5" customHeight="1">
      <c r="A14" s="40"/>
      <c r="B14" s="14" t="s">
        <v>20</v>
      </c>
      <c r="C14" s="43"/>
      <c r="D14" s="54"/>
      <c r="E14" s="47"/>
    </row>
    <row r="15" spans="1:5" ht="15">
      <c r="A15" s="40"/>
      <c r="B15" s="14" t="s">
        <v>8</v>
      </c>
      <c r="C15" s="43"/>
      <c r="D15" s="54"/>
      <c r="E15" s="47"/>
    </row>
    <row r="16" spans="1:5" ht="15">
      <c r="A16" s="40"/>
      <c r="B16" s="14" t="s">
        <v>3</v>
      </c>
      <c r="C16" s="43"/>
      <c r="D16" s="54"/>
      <c r="E16" s="47"/>
    </row>
    <row r="17" spans="1:5" ht="15">
      <c r="A17" s="41"/>
      <c r="B17" s="14" t="s">
        <v>47</v>
      </c>
      <c r="C17" s="43"/>
      <c r="D17" s="54"/>
      <c r="E17" s="47"/>
    </row>
    <row r="18" spans="1:5" ht="14.25">
      <c r="A18" s="39">
        <v>2</v>
      </c>
      <c r="B18" s="15" t="s">
        <v>21</v>
      </c>
      <c r="C18" s="48">
        <f>3.72+(3.72*6/100)</f>
        <v>3.9432</v>
      </c>
      <c r="D18" s="54"/>
      <c r="E18" s="47"/>
    </row>
    <row r="19" spans="1:5" ht="30">
      <c r="A19" s="40"/>
      <c r="B19" s="14" t="s">
        <v>22</v>
      </c>
      <c r="C19" s="48"/>
      <c r="D19" s="54"/>
      <c r="E19" s="47"/>
    </row>
    <row r="20" spans="1:5" ht="15.75" customHeight="1">
      <c r="A20" s="40"/>
      <c r="B20" s="14" t="s">
        <v>23</v>
      </c>
      <c r="C20" s="48"/>
      <c r="D20" s="54"/>
      <c r="E20" s="47"/>
    </row>
    <row r="21" spans="1:5" ht="14.25" customHeight="1">
      <c r="A21" s="40"/>
      <c r="B21" s="14" t="s">
        <v>24</v>
      </c>
      <c r="C21" s="48"/>
      <c r="D21" s="54"/>
      <c r="E21" s="47"/>
    </row>
    <row r="22" spans="1:5" ht="15">
      <c r="A22" s="40"/>
      <c r="B22" s="14" t="s">
        <v>25</v>
      </c>
      <c r="C22" s="48"/>
      <c r="D22" s="54"/>
      <c r="E22" s="47"/>
    </row>
    <row r="23" spans="1:4" ht="15" customHeight="1">
      <c r="A23" s="39">
        <v>3</v>
      </c>
      <c r="B23" s="15" t="s">
        <v>26</v>
      </c>
      <c r="C23" s="42">
        <v>3.7</v>
      </c>
      <c r="D23" s="24"/>
    </row>
    <row r="24" spans="1:4" ht="15">
      <c r="A24" s="40"/>
      <c r="B24" s="14" t="s">
        <v>27</v>
      </c>
      <c r="C24" s="43"/>
      <c r="D24" s="24"/>
    </row>
    <row r="25" spans="1:4" ht="15">
      <c r="A25" s="40"/>
      <c r="B25" s="14" t="s">
        <v>28</v>
      </c>
      <c r="C25" s="43"/>
      <c r="D25" s="24"/>
    </row>
    <row r="26" spans="1:4" ht="15">
      <c r="A26" s="40"/>
      <c r="B26" s="14" t="s">
        <v>29</v>
      </c>
      <c r="C26" s="43"/>
      <c r="D26" s="24"/>
    </row>
    <row r="27" spans="1:4" ht="15">
      <c r="A27" s="41"/>
      <c r="B27" s="14" t="s">
        <v>30</v>
      </c>
      <c r="C27" s="44"/>
      <c r="D27" s="24"/>
    </row>
    <row r="28" spans="1:4" ht="28.5">
      <c r="A28" s="39">
        <v>4</v>
      </c>
      <c r="B28" s="15" t="s">
        <v>33</v>
      </c>
      <c r="C28" s="42">
        <v>10.43</v>
      </c>
      <c r="D28" s="24"/>
    </row>
    <row r="29" spans="1:4" ht="45">
      <c r="A29" s="40"/>
      <c r="B29" s="14" t="s">
        <v>34</v>
      </c>
      <c r="C29" s="43"/>
      <c r="D29" s="24"/>
    </row>
    <row r="30" spans="1:4" ht="15">
      <c r="A30" s="40"/>
      <c r="B30" s="14" t="s">
        <v>54</v>
      </c>
      <c r="C30" s="43"/>
      <c r="D30" s="24"/>
    </row>
    <row r="31" spans="1:4" ht="15">
      <c r="A31" s="40"/>
      <c r="B31" s="14" t="s">
        <v>35</v>
      </c>
      <c r="C31" s="43"/>
      <c r="D31" s="24"/>
    </row>
    <row r="32" spans="1:4" ht="30">
      <c r="A32" s="40"/>
      <c r="B32" s="14" t="s">
        <v>36</v>
      </c>
      <c r="C32" s="43"/>
      <c r="D32" s="24"/>
    </row>
    <row r="33" spans="1:4" ht="30">
      <c r="A33" s="41"/>
      <c r="B33" s="14" t="s">
        <v>42</v>
      </c>
      <c r="C33" s="44"/>
      <c r="D33" s="24"/>
    </row>
    <row r="34" spans="1:4" ht="28.5" customHeight="1">
      <c r="A34" s="5">
        <v>5</v>
      </c>
      <c r="B34" s="15" t="s">
        <v>51</v>
      </c>
      <c r="C34" s="9">
        <v>1.01</v>
      </c>
      <c r="D34" s="24"/>
    </row>
    <row r="35" spans="1:4" ht="17.25" customHeight="1">
      <c r="A35" s="5">
        <v>6</v>
      </c>
      <c r="B35" s="15" t="s">
        <v>32</v>
      </c>
      <c r="C35" s="9">
        <f>0.49</f>
        <v>0.49</v>
      </c>
      <c r="D35" s="24"/>
    </row>
    <row r="36" spans="1:4" ht="15.75" customHeight="1">
      <c r="A36" s="5">
        <v>7</v>
      </c>
      <c r="B36" s="15" t="s">
        <v>14</v>
      </c>
      <c r="C36" s="16">
        <v>0</v>
      </c>
      <c r="D36" s="24"/>
    </row>
    <row r="37" spans="1:4" ht="15">
      <c r="A37" s="5">
        <v>8</v>
      </c>
      <c r="B37" s="15" t="s">
        <v>9</v>
      </c>
      <c r="C37" s="16">
        <f>0.82</f>
        <v>0.82</v>
      </c>
      <c r="D37" s="24"/>
    </row>
    <row r="38" spans="1:4" ht="15">
      <c r="A38" s="5">
        <v>9</v>
      </c>
      <c r="B38" s="15" t="s">
        <v>13</v>
      </c>
      <c r="C38" s="16">
        <f>5.85+0.09+0.02+0.01+0.3+2.17+0.02+0.03+0.03+0.01+8.53*6/100</f>
        <v>9.041799999999995</v>
      </c>
      <c r="D38" s="24"/>
    </row>
    <row r="39" spans="1:4" ht="27.75" customHeight="1">
      <c r="A39" s="5">
        <v>10</v>
      </c>
      <c r="B39" s="15" t="s">
        <v>55</v>
      </c>
      <c r="C39" s="9">
        <v>2.63</v>
      </c>
      <c r="D39" s="24"/>
    </row>
    <row r="40" spans="1:5" ht="14.25">
      <c r="A40" s="36" t="s">
        <v>2</v>
      </c>
      <c r="B40" s="37"/>
      <c r="C40" s="8">
        <v>36.84</v>
      </c>
      <c r="D40" s="25"/>
      <c r="E40" s="7"/>
    </row>
    <row r="41" spans="1:4" ht="13.5" customHeight="1">
      <c r="A41" s="1"/>
      <c r="B41" s="2"/>
      <c r="C41" s="1"/>
      <c r="D41" s="24"/>
    </row>
    <row r="42" spans="1:4" ht="15.75">
      <c r="A42" s="45" t="s">
        <v>12</v>
      </c>
      <c r="B42" s="45"/>
      <c r="C42" s="45"/>
      <c r="D42" s="24"/>
    </row>
    <row r="43" spans="1:4" ht="15.75">
      <c r="A43" s="45" t="s">
        <v>53</v>
      </c>
      <c r="B43" s="45"/>
      <c r="C43" s="45"/>
      <c r="D43" s="24"/>
    </row>
    <row r="44" spans="1:4" ht="14.25">
      <c r="A44" s="3" t="s">
        <v>15</v>
      </c>
      <c r="B44" s="3" t="s">
        <v>0</v>
      </c>
      <c r="C44" s="3" t="s">
        <v>10</v>
      </c>
      <c r="D44" s="24"/>
    </row>
    <row r="45" spans="1:4" ht="15">
      <c r="A45" s="5">
        <v>1</v>
      </c>
      <c r="B45" s="6" t="s">
        <v>59</v>
      </c>
      <c r="C45" s="11">
        <v>200000</v>
      </c>
      <c r="D45" s="24"/>
    </row>
    <row r="46" spans="1:4" ht="13.5" customHeight="1">
      <c r="A46" s="49" t="s">
        <v>2</v>
      </c>
      <c r="B46" s="49"/>
      <c r="C46" s="12">
        <f>SUM(C45:C45)</f>
        <v>200000</v>
      </c>
      <c r="D46" s="24"/>
    </row>
    <row r="47" spans="1:4" ht="15.75">
      <c r="A47" s="4"/>
      <c r="B47" s="4"/>
      <c r="C47" s="1"/>
      <c r="D47" s="24"/>
    </row>
    <row r="48" spans="1:4" ht="30.75" customHeight="1">
      <c r="A48" s="50" t="s">
        <v>11</v>
      </c>
      <c r="B48" s="50"/>
      <c r="C48" s="50"/>
      <c r="D48" s="24"/>
    </row>
    <row r="49" spans="1:4" ht="15.75">
      <c r="A49" s="4"/>
      <c r="B49" s="4"/>
      <c r="C49" s="1"/>
      <c r="D49" s="24"/>
    </row>
    <row r="50" spans="1:4" ht="16.5" customHeight="1">
      <c r="A50" s="51" t="s">
        <v>60</v>
      </c>
      <c r="B50" s="51"/>
      <c r="C50" s="51"/>
      <c r="D50" s="24"/>
    </row>
    <row r="51" spans="1:4" ht="12.75">
      <c r="A51" s="1"/>
      <c r="B51" s="1"/>
      <c r="C51" s="1"/>
      <c r="D51" s="24"/>
    </row>
    <row r="52" spans="1:4" ht="20.25" customHeight="1">
      <c r="A52" s="38" t="s">
        <v>44</v>
      </c>
      <c r="B52" s="38"/>
      <c r="C52" s="38"/>
      <c r="D52" s="24"/>
    </row>
    <row r="53" spans="1:4" ht="39.75" customHeight="1">
      <c r="A53" s="38" t="s">
        <v>82</v>
      </c>
      <c r="B53" s="38"/>
      <c r="C53" s="38"/>
      <c r="D53" s="24"/>
    </row>
    <row r="54" spans="1:4" ht="12.75">
      <c r="A54" s="1"/>
      <c r="B54" s="1"/>
      <c r="C54" s="1"/>
      <c r="D54" s="24"/>
    </row>
    <row r="55" spans="1:4" ht="12.75" customHeight="1">
      <c r="A55" s="35" t="s">
        <v>46</v>
      </c>
      <c r="B55" s="35"/>
      <c r="C55" s="35"/>
      <c r="D55" s="24"/>
    </row>
    <row r="56" spans="1:4" ht="28.5" customHeight="1">
      <c r="A56" s="35"/>
      <c r="B56" s="35"/>
      <c r="C56" s="35"/>
      <c r="D56" s="24"/>
    </row>
    <row r="57" spans="1:3" ht="12.75">
      <c r="A57" s="1"/>
      <c r="B57" s="1"/>
      <c r="C57" s="1"/>
    </row>
  </sheetData>
  <sheetProtection/>
  <mergeCells count="28">
    <mergeCell ref="B1:C1"/>
    <mergeCell ref="B2:C2"/>
    <mergeCell ref="B3:C3"/>
    <mergeCell ref="B4:C4"/>
    <mergeCell ref="B5:C5"/>
    <mergeCell ref="A7:C7"/>
    <mergeCell ref="A8:C8"/>
    <mergeCell ref="A10:A17"/>
    <mergeCell ref="C10:C17"/>
    <mergeCell ref="D10:D17"/>
    <mergeCell ref="E10:E17"/>
    <mergeCell ref="A18:A22"/>
    <mergeCell ref="C18:C22"/>
    <mergeCell ref="D18:D22"/>
    <mergeCell ref="E18:E22"/>
    <mergeCell ref="A23:A27"/>
    <mergeCell ref="C23:C27"/>
    <mergeCell ref="A28:A33"/>
    <mergeCell ref="C28:C33"/>
    <mergeCell ref="A40:B40"/>
    <mergeCell ref="A42:C42"/>
    <mergeCell ref="A55:C56"/>
    <mergeCell ref="A43:C43"/>
    <mergeCell ref="A46:B46"/>
    <mergeCell ref="A48:C48"/>
    <mergeCell ref="A50:C50"/>
    <mergeCell ref="A52:C52"/>
    <mergeCell ref="A53:C53"/>
  </mergeCells>
  <printOptions/>
  <pageMargins left="0.7874015748031497" right="0.1968503937007874" top="0.3937007874015748" bottom="0.3937007874015748" header="0.31496062992125984" footer="0.31496062992125984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4">
      <selection activeCell="I18" sqref="I18"/>
    </sheetView>
  </sheetViews>
  <sheetFormatPr defaultColWidth="9.00390625" defaultRowHeight="12.75"/>
  <cols>
    <col min="1" max="1" width="7.875" style="0" customWidth="1"/>
    <col min="2" max="2" width="73.625" style="0" customWidth="1"/>
    <col min="3" max="4" width="20.125" style="0" customWidth="1"/>
    <col min="5" max="5" width="11.125" style="0" customWidth="1"/>
  </cols>
  <sheetData>
    <row r="1" spans="2:4" ht="15">
      <c r="B1" s="52" t="s">
        <v>71</v>
      </c>
      <c r="C1" s="52"/>
      <c r="D1" s="52"/>
    </row>
    <row r="2" spans="2:4" ht="15">
      <c r="B2" s="52" t="s">
        <v>72</v>
      </c>
      <c r="C2" s="52"/>
      <c r="D2" s="52"/>
    </row>
    <row r="3" spans="2:4" ht="15">
      <c r="B3" s="52" t="s">
        <v>6</v>
      </c>
      <c r="C3" s="52"/>
      <c r="D3" s="52"/>
    </row>
    <row r="4" spans="2:4" ht="15">
      <c r="B4" s="52" t="s">
        <v>7</v>
      </c>
      <c r="C4" s="52"/>
      <c r="D4" s="52"/>
    </row>
    <row r="5" spans="2:4" ht="15">
      <c r="B5" s="52" t="s">
        <v>73</v>
      </c>
      <c r="C5" s="52"/>
      <c r="D5" s="52"/>
    </row>
    <row r="6" spans="2:3" ht="15">
      <c r="B6" s="1"/>
      <c r="C6" s="13"/>
    </row>
    <row r="7" spans="1:3" ht="15.75">
      <c r="A7" s="45" t="s">
        <v>43</v>
      </c>
      <c r="B7" s="45"/>
      <c r="C7" s="45"/>
    </row>
    <row r="8" spans="1:3" ht="15.75">
      <c r="A8" s="53" t="s">
        <v>74</v>
      </c>
      <c r="B8" s="53"/>
      <c r="C8" s="53"/>
    </row>
    <row r="9" spans="1:4" ht="33" customHeight="1">
      <c r="A9" s="10" t="s">
        <v>15</v>
      </c>
      <c r="B9" s="10" t="s">
        <v>0</v>
      </c>
      <c r="C9" s="10" t="s">
        <v>1</v>
      </c>
      <c r="D9" s="10" t="s">
        <v>75</v>
      </c>
    </row>
    <row r="10" spans="1:5" ht="15" customHeight="1">
      <c r="A10" s="39">
        <v>1</v>
      </c>
      <c r="B10" s="15" t="s">
        <v>16</v>
      </c>
      <c r="C10" s="58">
        <v>7.9</v>
      </c>
      <c r="D10" s="62">
        <f>C10*12*1832.6</f>
        <v>173730.48</v>
      </c>
      <c r="E10" s="47"/>
    </row>
    <row r="11" spans="1:5" ht="15">
      <c r="A11" s="40"/>
      <c r="B11" s="14" t="s">
        <v>17</v>
      </c>
      <c r="C11" s="59"/>
      <c r="D11" s="62"/>
      <c r="E11" s="47"/>
    </row>
    <row r="12" spans="1:5" ht="15">
      <c r="A12" s="40"/>
      <c r="B12" s="14" t="s">
        <v>18</v>
      </c>
      <c r="C12" s="59"/>
      <c r="D12" s="62"/>
      <c r="E12" s="47"/>
    </row>
    <row r="13" spans="1:5" ht="15">
      <c r="A13" s="40"/>
      <c r="B13" s="14" t="s">
        <v>19</v>
      </c>
      <c r="C13" s="59"/>
      <c r="D13" s="62"/>
      <c r="E13" s="47"/>
    </row>
    <row r="14" spans="1:5" ht="16.5" customHeight="1">
      <c r="A14" s="40"/>
      <c r="B14" s="14" t="s">
        <v>20</v>
      </c>
      <c r="C14" s="59"/>
      <c r="D14" s="62"/>
      <c r="E14" s="47"/>
    </row>
    <row r="15" spans="1:5" ht="15">
      <c r="A15" s="40"/>
      <c r="B15" s="14" t="s">
        <v>8</v>
      </c>
      <c r="C15" s="59"/>
      <c r="D15" s="62"/>
      <c r="E15" s="47"/>
    </row>
    <row r="16" spans="1:5" ht="15">
      <c r="A16" s="40"/>
      <c r="B16" s="14" t="s">
        <v>3</v>
      </c>
      <c r="C16" s="59"/>
      <c r="D16" s="62"/>
      <c r="E16" s="47"/>
    </row>
    <row r="17" spans="1:5" ht="15">
      <c r="A17" s="41"/>
      <c r="B17" s="14" t="s">
        <v>47</v>
      </c>
      <c r="C17" s="59"/>
      <c r="D17" s="62"/>
      <c r="E17" s="47"/>
    </row>
    <row r="18" spans="1:5" ht="14.25" customHeight="1">
      <c r="A18" s="39">
        <v>2</v>
      </c>
      <c r="B18" s="15" t="s">
        <v>21</v>
      </c>
      <c r="C18" s="61">
        <v>8.3</v>
      </c>
      <c r="D18" s="62">
        <f>C18*12*1832.6</f>
        <v>182526.96000000002</v>
      </c>
      <c r="E18" s="47"/>
    </row>
    <row r="19" spans="1:5" ht="30">
      <c r="A19" s="40"/>
      <c r="B19" s="14" t="s">
        <v>22</v>
      </c>
      <c r="C19" s="61"/>
      <c r="D19" s="62"/>
      <c r="E19" s="47"/>
    </row>
    <row r="20" spans="1:5" ht="15.75" customHeight="1">
      <c r="A20" s="40"/>
      <c r="B20" s="14" t="s">
        <v>23</v>
      </c>
      <c r="C20" s="61"/>
      <c r="D20" s="62"/>
      <c r="E20" s="47"/>
    </row>
    <row r="21" spans="1:5" ht="14.25" customHeight="1">
      <c r="A21" s="40"/>
      <c r="B21" s="14" t="s">
        <v>24</v>
      </c>
      <c r="C21" s="61"/>
      <c r="D21" s="62"/>
      <c r="E21" s="47"/>
    </row>
    <row r="22" spans="1:5" ht="15">
      <c r="A22" s="40"/>
      <c r="B22" s="14" t="s">
        <v>25</v>
      </c>
      <c r="C22" s="61"/>
      <c r="D22" s="62"/>
      <c r="E22" s="47"/>
    </row>
    <row r="23" spans="1:4" ht="15" customHeight="1">
      <c r="A23" s="39">
        <v>3</v>
      </c>
      <c r="B23" s="15" t="s">
        <v>26</v>
      </c>
      <c r="C23" s="58">
        <v>3.16</v>
      </c>
      <c r="D23" s="55">
        <f>C23*12*1832.6</f>
        <v>69492.192</v>
      </c>
    </row>
    <row r="24" spans="1:4" ht="15">
      <c r="A24" s="40"/>
      <c r="B24" s="14" t="s">
        <v>27</v>
      </c>
      <c r="C24" s="59"/>
      <c r="D24" s="56"/>
    </row>
    <row r="25" spans="1:4" ht="15">
      <c r="A25" s="40"/>
      <c r="B25" s="14" t="s">
        <v>28</v>
      </c>
      <c r="C25" s="59"/>
      <c r="D25" s="56"/>
    </row>
    <row r="26" spans="1:4" ht="15">
      <c r="A26" s="40"/>
      <c r="B26" s="14" t="s">
        <v>29</v>
      </c>
      <c r="C26" s="59"/>
      <c r="D26" s="56"/>
    </row>
    <row r="27" spans="1:4" ht="15">
      <c r="A27" s="41"/>
      <c r="B27" s="14" t="s">
        <v>30</v>
      </c>
      <c r="C27" s="60"/>
      <c r="D27" s="57"/>
    </row>
    <row r="28" spans="1:4" ht="28.5">
      <c r="A28" s="39">
        <v>4</v>
      </c>
      <c r="B28" s="15" t="s">
        <v>33</v>
      </c>
      <c r="C28" s="58">
        <v>2.76</v>
      </c>
      <c r="D28" s="55">
        <f>C28*12*1832.6</f>
        <v>60695.71199999999</v>
      </c>
    </row>
    <row r="29" spans="1:4" ht="45">
      <c r="A29" s="40"/>
      <c r="B29" s="14" t="s">
        <v>34</v>
      </c>
      <c r="C29" s="59"/>
      <c r="D29" s="56"/>
    </row>
    <row r="30" spans="1:4" ht="15">
      <c r="A30" s="40"/>
      <c r="B30" s="14" t="s">
        <v>35</v>
      </c>
      <c r="C30" s="59"/>
      <c r="D30" s="56"/>
    </row>
    <row r="31" spans="1:4" ht="30">
      <c r="A31" s="40"/>
      <c r="B31" s="14" t="s">
        <v>36</v>
      </c>
      <c r="C31" s="59"/>
      <c r="D31" s="56"/>
    </row>
    <row r="32" spans="1:4" ht="30">
      <c r="A32" s="41"/>
      <c r="B32" s="14" t="s">
        <v>42</v>
      </c>
      <c r="C32" s="60"/>
      <c r="D32" s="57"/>
    </row>
    <row r="33" spans="1:4" ht="15">
      <c r="A33" s="5">
        <v>5</v>
      </c>
      <c r="B33" s="15" t="s">
        <v>76</v>
      </c>
      <c r="C33" s="31">
        <v>0.45</v>
      </c>
      <c r="D33" s="29">
        <f>C33*12*1832.6</f>
        <v>9896.04</v>
      </c>
    </row>
    <row r="34" spans="1:4" ht="28.5" customHeight="1">
      <c r="A34" s="5">
        <v>6</v>
      </c>
      <c r="B34" s="15" t="s">
        <v>9</v>
      </c>
      <c r="C34" s="30">
        <v>0.8</v>
      </c>
      <c r="D34" s="29">
        <f>C34*12*1832.6</f>
        <v>17592.960000000003</v>
      </c>
    </row>
    <row r="35" spans="1:4" ht="17.25" customHeight="1">
      <c r="A35" s="5">
        <v>7</v>
      </c>
      <c r="B35" s="15" t="s">
        <v>13</v>
      </c>
      <c r="C35" s="30">
        <v>4.82</v>
      </c>
      <c r="D35" s="29">
        <f>C35*12*1832.6</f>
        <v>105997.584</v>
      </c>
    </row>
    <row r="36" spans="1:4" ht="15.75" customHeight="1">
      <c r="A36" s="5">
        <v>8</v>
      </c>
      <c r="B36" s="15" t="s">
        <v>77</v>
      </c>
      <c r="C36" s="9">
        <v>0.57</v>
      </c>
      <c r="D36" s="29">
        <f>C36*12*1832.6</f>
        <v>12534.983999999999</v>
      </c>
    </row>
    <row r="37" spans="1:4" ht="14.25">
      <c r="A37" s="36" t="s">
        <v>2</v>
      </c>
      <c r="B37" s="37"/>
      <c r="C37" s="8">
        <f>SUM(C10:C36)</f>
        <v>28.760000000000005</v>
      </c>
      <c r="D37" s="32">
        <f>C37*12*1832.6</f>
        <v>632466.9120000001</v>
      </c>
    </row>
    <row r="38" spans="1:3" ht="12.75">
      <c r="A38" s="1"/>
      <c r="B38" s="2"/>
      <c r="C38" s="1"/>
    </row>
    <row r="39" spans="1:3" ht="27.75" customHeight="1">
      <c r="A39" s="45" t="s">
        <v>12</v>
      </c>
      <c r="B39" s="45"/>
      <c r="C39" s="45"/>
    </row>
    <row r="40" spans="1:5" ht="14.25" customHeight="1">
      <c r="A40" s="45" t="s">
        <v>78</v>
      </c>
      <c r="B40" s="45"/>
      <c r="C40" s="45"/>
      <c r="E40" s="7"/>
    </row>
    <row r="41" spans="1:3" ht="13.5" customHeight="1">
      <c r="A41" s="3" t="s">
        <v>15</v>
      </c>
      <c r="B41" s="3" t="s">
        <v>0</v>
      </c>
      <c r="C41" s="3" t="s">
        <v>10</v>
      </c>
    </row>
    <row r="42" spans="1:3" ht="15">
      <c r="A42" s="20">
        <v>1</v>
      </c>
      <c r="B42" s="33" t="s">
        <v>79</v>
      </c>
      <c r="C42" s="34">
        <v>70000</v>
      </c>
    </row>
    <row r="43" spans="1:3" ht="14.25">
      <c r="A43" s="49" t="s">
        <v>2</v>
      </c>
      <c r="B43" s="49"/>
      <c r="C43" s="12">
        <f>SUM(C42:C42)</f>
        <v>70000</v>
      </c>
    </row>
    <row r="44" spans="1:3" ht="15.75">
      <c r="A44" s="4"/>
      <c r="B44" s="4"/>
      <c r="C44" s="1"/>
    </row>
    <row r="45" spans="1:3" ht="15.75">
      <c r="A45" s="50" t="s">
        <v>11</v>
      </c>
      <c r="B45" s="50"/>
      <c r="C45" s="50"/>
    </row>
    <row r="46" spans="1:3" ht="13.5" customHeight="1">
      <c r="A46" s="4"/>
      <c r="B46" s="4"/>
      <c r="C46" s="1"/>
    </row>
    <row r="47" spans="1:3" ht="15.75">
      <c r="A47" s="51" t="s">
        <v>80</v>
      </c>
      <c r="B47" s="51"/>
      <c r="C47" s="51"/>
    </row>
    <row r="48" spans="1:3" ht="30.75" customHeight="1">
      <c r="A48" s="1"/>
      <c r="B48" s="1"/>
      <c r="C48" s="1"/>
    </row>
    <row r="49" spans="1:3" ht="20.25">
      <c r="A49" s="38" t="s">
        <v>44</v>
      </c>
      <c r="B49" s="38"/>
      <c r="C49" s="38"/>
    </row>
    <row r="50" spans="1:3" ht="16.5" customHeight="1">
      <c r="A50" s="38" t="s">
        <v>81</v>
      </c>
      <c r="B50" s="38"/>
      <c r="C50" s="38"/>
    </row>
    <row r="51" spans="1:3" ht="12.75">
      <c r="A51" s="1"/>
      <c r="B51" s="1"/>
      <c r="C51" s="1"/>
    </row>
    <row r="52" spans="1:3" ht="20.25" customHeight="1">
      <c r="A52" s="35" t="s">
        <v>46</v>
      </c>
      <c r="B52" s="35"/>
      <c r="C52" s="35"/>
    </row>
    <row r="53" spans="1:3" ht="29.25" customHeight="1">
      <c r="A53" s="35"/>
      <c r="B53" s="35"/>
      <c r="C53" s="35"/>
    </row>
    <row r="54" spans="1:3" ht="12.75">
      <c r="A54" s="1"/>
      <c r="B54" s="1"/>
      <c r="C54" s="1"/>
    </row>
  </sheetData>
  <sheetProtection/>
  <mergeCells count="30">
    <mergeCell ref="A7:C7"/>
    <mergeCell ref="A8:C8"/>
    <mergeCell ref="A10:A17"/>
    <mergeCell ref="C10:C17"/>
    <mergeCell ref="D10:D17"/>
    <mergeCell ref="E10:E17"/>
    <mergeCell ref="D18:D22"/>
    <mergeCell ref="E18:E22"/>
    <mergeCell ref="A50:C50"/>
    <mergeCell ref="A43:B43"/>
    <mergeCell ref="A45:C45"/>
    <mergeCell ref="A47:C47"/>
    <mergeCell ref="A49:C49"/>
    <mergeCell ref="A23:A27"/>
    <mergeCell ref="A39:C39"/>
    <mergeCell ref="A40:C40"/>
    <mergeCell ref="A52:C53"/>
    <mergeCell ref="B1:D1"/>
    <mergeCell ref="B2:D2"/>
    <mergeCell ref="B3:D3"/>
    <mergeCell ref="B4:D4"/>
    <mergeCell ref="B5:D5"/>
    <mergeCell ref="A18:A22"/>
    <mergeCell ref="C18:C22"/>
    <mergeCell ref="D23:D27"/>
    <mergeCell ref="A28:A32"/>
    <mergeCell ref="C28:C32"/>
    <mergeCell ref="D28:D32"/>
    <mergeCell ref="C23:C27"/>
    <mergeCell ref="A37:B37"/>
  </mergeCells>
  <printOptions/>
  <pageMargins left="0" right="0" top="0.3937007874015748" bottom="0.3937007874015748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User1</cp:lastModifiedBy>
  <cp:lastPrinted>2023-01-04T12:01:08Z</cp:lastPrinted>
  <dcterms:created xsi:type="dcterms:W3CDTF">2010-02-09T07:52:54Z</dcterms:created>
  <dcterms:modified xsi:type="dcterms:W3CDTF">2023-01-17T05:41:07Z</dcterms:modified>
  <cp:category/>
  <cp:version/>
  <cp:contentType/>
  <cp:contentStatus/>
</cp:coreProperties>
</file>